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3'!$A$1:$AD$143</definedName>
    <definedName name="_xlnm.Print_Area" localSheetId="1">'RESUMEN F3'!$A$1:$P$34</definedName>
    <definedName name="_xlnm.Print_Titles" localSheetId="0">'fondo 3'!$1:$9</definedName>
  </definedNames>
  <calcPr calcId="144525"/>
</workbook>
</file>

<file path=xl/calcChain.xml><?xml version="1.0" encoding="utf-8"?>
<calcChain xmlns="http://schemas.openxmlformats.org/spreadsheetml/2006/main">
  <c r="W52" i="10" l="1"/>
  <c r="W50" i="10"/>
  <c r="W104" i="10" s="1"/>
  <c r="W105" i="10" s="1"/>
  <c r="W106" i="10" s="1"/>
  <c r="O19" i="12" s="1"/>
  <c r="M104" i="10"/>
  <c r="M105" i="10" s="1"/>
  <c r="M106" i="10" s="1"/>
  <c r="E19" i="12" s="1"/>
  <c r="P104" i="10"/>
  <c r="P105" i="10" s="1"/>
  <c r="P106" i="10" s="1"/>
  <c r="H19" i="12" s="1"/>
  <c r="R104" i="10"/>
  <c r="R105" i="10" s="1"/>
  <c r="R106" i="10" s="1"/>
  <c r="J19" i="12" s="1"/>
  <c r="S52" i="10"/>
  <c r="S50" i="10"/>
  <c r="S104" i="10" s="1"/>
  <c r="S105" i="10" s="1"/>
  <c r="S106" i="10" s="1"/>
  <c r="K19" i="12" s="1"/>
  <c r="E20" i="12"/>
  <c r="J20" i="12"/>
  <c r="O20" i="12"/>
  <c r="E18" i="12"/>
  <c r="E28" i="12" s="1"/>
  <c r="J18" i="12"/>
  <c r="O18" i="12"/>
  <c r="O28" i="12" s="1"/>
  <c r="A20" i="12"/>
  <c r="N52" i="10"/>
  <c r="N50" i="10"/>
  <c r="N104" i="10" s="1"/>
  <c r="N105" i="10" s="1"/>
  <c r="N106" i="10" s="1"/>
  <c r="F19" i="12" s="1"/>
  <c r="Y50" i="10"/>
  <c r="U50" i="10"/>
  <c r="U104" i="10" s="1"/>
  <c r="U105" i="10" s="1"/>
  <c r="U106" i="10" s="1"/>
  <c r="M19" i="12" s="1"/>
  <c r="P136" i="10"/>
  <c r="P137" i="10"/>
  <c r="P138" i="10" s="1"/>
  <c r="H20" i="12" s="1"/>
  <c r="K136" i="10"/>
  <c r="K137" i="10" s="1"/>
  <c r="K138" i="10" s="1"/>
  <c r="C20" i="12" s="1"/>
  <c r="U119" i="10"/>
  <c r="U136" i="10" s="1"/>
  <c r="U137" i="10" s="1"/>
  <c r="U138" i="10" s="1"/>
  <c r="M20" i="12" s="1"/>
  <c r="S119" i="10"/>
  <c r="S136" i="10" s="1"/>
  <c r="S137" i="10" s="1"/>
  <c r="S138" i="10" s="1"/>
  <c r="K20" i="12" s="1"/>
  <c r="N119" i="10"/>
  <c r="N136" i="10" s="1"/>
  <c r="N137" i="10" s="1"/>
  <c r="N138" i="10" s="1"/>
  <c r="F20" i="12" s="1"/>
  <c r="Y28" i="10"/>
  <c r="U28" i="10"/>
  <c r="X28" i="10"/>
  <c r="S28" i="10"/>
  <c r="N28" i="10"/>
  <c r="Y26" i="10"/>
  <c r="U26" i="10"/>
  <c r="X26" i="10" s="1"/>
  <c r="S26" i="10"/>
  <c r="N26" i="10"/>
  <c r="Y24" i="10"/>
  <c r="U24" i="10"/>
  <c r="X24" i="10" s="1"/>
  <c r="S24" i="10"/>
  <c r="N24" i="10"/>
  <c r="Y22" i="10"/>
  <c r="U22" i="10"/>
  <c r="X22" i="10" s="1"/>
  <c r="S22" i="10"/>
  <c r="N22" i="10"/>
  <c r="Y20" i="10"/>
  <c r="U20" i="10"/>
  <c r="X20" i="10"/>
  <c r="S20" i="10"/>
  <c r="N20" i="10"/>
  <c r="N35" i="10" s="1"/>
  <c r="N36" i="10" s="1"/>
  <c r="N37" i="10" s="1"/>
  <c r="F18" i="12" s="1"/>
  <c r="F28" i="12" s="1"/>
  <c r="C30" i="12"/>
  <c r="Y52" i="10"/>
  <c r="U52" i="10"/>
  <c r="X52" i="10" s="1"/>
  <c r="K104" i="10"/>
  <c r="K105" i="10" s="1"/>
  <c r="K106" i="10" s="1"/>
  <c r="C19" i="12" s="1"/>
  <c r="A19" i="12"/>
  <c r="A18" i="12"/>
  <c r="P35" i="10"/>
  <c r="P36" i="10" s="1"/>
  <c r="P37" i="10" s="1"/>
  <c r="H18" i="12" s="1"/>
  <c r="K35" i="10"/>
  <c r="K36" i="10" s="1"/>
  <c r="K37" i="10" s="1"/>
  <c r="C18" i="12" s="1"/>
  <c r="Y18" i="10"/>
  <c r="U18" i="10"/>
  <c r="X18" i="10" s="1"/>
  <c r="S18" i="10"/>
  <c r="S35" i="10" s="1"/>
  <c r="S36" i="10" s="1"/>
  <c r="S37" i="10" s="1"/>
  <c r="K18" i="12" s="1"/>
  <c r="N18" i="10"/>
  <c r="U35" i="10"/>
  <c r="U36" i="10" s="1"/>
  <c r="U37" i="10" s="1"/>
  <c r="M18" i="12" s="1"/>
  <c r="M28" i="12" s="1"/>
  <c r="X35" i="10" l="1"/>
  <c r="X36" i="10" s="1"/>
  <c r="X37" i="10" s="1"/>
  <c r="P18" i="12" s="1"/>
  <c r="C28" i="12"/>
  <c r="C31" i="12" s="1"/>
  <c r="J28" i="12"/>
  <c r="K28" i="12"/>
  <c r="H28" i="12"/>
  <c r="X119" i="10"/>
  <c r="X136" i="10" s="1"/>
  <c r="X137" i="10" s="1"/>
  <c r="X138" i="10" s="1"/>
  <c r="P20" i="12" s="1"/>
  <c r="X50" i="10"/>
  <c r="X104" i="10" s="1"/>
  <c r="X105" i="10" s="1"/>
  <c r="X106" i="10" s="1"/>
  <c r="P19" i="12" s="1"/>
  <c r="P28" i="12" l="1"/>
</calcChain>
</file>

<file path=xl/sharedStrings.xml><?xml version="1.0" encoding="utf-8"?>
<sst xmlns="http://schemas.openxmlformats.org/spreadsheetml/2006/main" count="313" uniqueCount="118">
  <si>
    <t xml:space="preserve">ESTADO: 18000 NAYARIT </t>
  </si>
  <si>
    <t xml:space="preserve">NO. </t>
  </si>
  <si>
    <t xml:space="preserve">DE </t>
  </si>
  <si>
    <t xml:space="preserve">OBRA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</si>
  <si>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</si>
  <si>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</si>
  <si>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</si>
  <si>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</si>
  <si>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</si>
  <si>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</si>
  <si>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</si>
  <si>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</si>
  <si>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</si>
  <si>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</si>
  <si>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</si>
  <si>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</si>
  <si>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</si>
  <si>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</si>
  <si>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</si>
  <si>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</si>
  <si>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</si>
  <si>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</si>
  <si>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</si>
  <si>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DAS PROY.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</si>
  <si>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</si>
  <si>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</si>
  <si>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</si>
  <si>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</si>
  <si>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</si>
  <si>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</si>
  <si>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</si>
  <si>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</si>
  <si>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</si>
  <si>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</si>
  <si>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</si>
  <si>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</si>
  <si>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</si>
  <si>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</si>
  <si>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</si>
  <si>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</si>
  <si>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</si>
  <si>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</si>
  <si>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</si>
  <si>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</si>
  <si>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</si>
  <si>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</si>
  <si>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</si>
  <si>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</si>
  <si>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</si>
  <si>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</si>
  <si>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</si>
  <si>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</si>
  <si>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</si>
  <si>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</si>
  <si>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COMPOSTELA</t>
  </si>
  <si>
    <t>X</t>
  </si>
  <si>
    <t>URB. URBANIZACIÓN</t>
  </si>
  <si>
    <t>CALLES</t>
  </si>
  <si>
    <t>PROFR. RAMON MORAN GALAVIZ</t>
  </si>
  <si>
    <t>FACULTADO PROVISIONALMENTE PARA EJERCER LAS FUNCIONES, OBLIGACIONES Y ATRIBUCIONES PROPIAS DE PRESIDENTE MUNICIPAL DE COMPOSTELA, NAYARIT</t>
  </si>
  <si>
    <t>FACULTADO PROVISIONALMENTE PARA EJERCER LAS FUNCIONES, OBLIGACIONES Y  ATRIBUCIONES  PROPIAS DE PRESIDENTE MUNICIPAL DE COMPOSTELA, NAYARIT</t>
  </si>
  <si>
    <t>INVERSION MINISTRADA Y/O COMPROMETIDA</t>
  </si>
  <si>
    <t>EJERCICIO PRESUPUESTAL 2021</t>
  </si>
  <si>
    <t>PERIODO DEL 01 DE ENERO AL 31 DE MARZO  DE 2021</t>
  </si>
  <si>
    <t>2021/M04-F3-003-PR</t>
  </si>
  <si>
    <t>CONSTRUCCION DE EMPEDRADO EN CEMENTO ENA VENIDA HIDALGO ENTRE CALLE CINCO DE MAYO Y CINCO DE FEBRERO ASENTAMIENTO CENTRO DE MONTEON</t>
  </si>
  <si>
    <t>MONTEON</t>
  </si>
  <si>
    <t>2021/M04-F3-004-PR</t>
  </si>
  <si>
    <t>RINCON DE GUA YABITOS</t>
  </si>
  <si>
    <t>2021/M04-F3-005-PR</t>
  </si>
  <si>
    <t>IXTAPA DE LA CONCEPCION</t>
  </si>
  <si>
    <t>CONSTRUCCION DE EMPEDRADO COMUN EN CALLE IGNACIO ZARAGOZA ENTRE CALLE MEXICO Y GARDENIA ASENTAMIENTO CENTRO EN  LA LOCALIDAD DE IXTAPA DE LA CONCEPCION.</t>
  </si>
  <si>
    <t>2021/M04-F3-006-PR</t>
  </si>
  <si>
    <t>CONSTRUCCION DE EMPEDRADO COMUN EN CALLE LAZARO CARDENAS ENTRE CALLE NATIVIDAD Y CALLEJON JUAN LUNA ASENTAMIENTO CENTRO  EN LA LOCALIDAD DE ZAPOTAN</t>
  </si>
  <si>
    <t>ZAPOTAN</t>
  </si>
  <si>
    <t>2021/M04-F3-007-PR</t>
  </si>
  <si>
    <t>CHACALA</t>
  </si>
  <si>
    <t>2021/M04-F3-008-CP</t>
  </si>
  <si>
    <t>CONSTRUCCION DE PAVIMENTACION  ASFALTICA EN CALLE ALDAMA ENTRE CALLE ROSALES Y LEAL DE CARRANZA ASENTAMIENTO GUAYABAL EN LA LOCALIDAD DE COMPOSTELA</t>
  </si>
  <si>
    <t>ING. JOSE EZEQUIEL RUELAS HERNANDEZ</t>
  </si>
  <si>
    <t>ENCARGADO DEL DESPACHO DE LA DIRECCION DE OBRAS PUBLCAS MUNICIPALES</t>
  </si>
  <si>
    <t>INFRAESTRUCTURA DEPORTIVA</t>
  </si>
  <si>
    <t>2021/M04-F3-009-PR</t>
  </si>
  <si>
    <t>CONSTRUCCCION</t>
  </si>
  <si>
    <t>CONSTRUCCION DE TECHADO EN ESPAIO MULTIDEPORRTIVO EN LA  LOCALIDAD DE CHULAVISTA</t>
  </si>
  <si>
    <t>CHULAVISTA</t>
  </si>
  <si>
    <t>CONSTRUCCION.</t>
  </si>
  <si>
    <t>2021/M04-F3-001-CP</t>
  </si>
  <si>
    <t>CONSTRUCCION DE 180 ML DE DRENAJE SANITARIO Y 25 DESCARGAS DOMICILIARIAS CON TUBERIA DE PVC ALC SAN. DE 8" EN LA LOCALIDAD DE PARANAL</t>
  </si>
  <si>
    <t>2021/M04-F3-002-PR</t>
  </si>
  <si>
    <t>PARANAL</t>
  </si>
  <si>
    <t>AP-M04-MAR-F3-003/2021                                     11/03/2021</t>
  </si>
  <si>
    <t>AP-M04-MAR-F3-004/2021                                     11/03/2021</t>
  </si>
  <si>
    <t>AP-M04-MAR-F3-006/2021                                     11/03/2021</t>
  </si>
  <si>
    <t>AP-M04-MAR-F3-007/2021                                     11/03/2021</t>
  </si>
  <si>
    <t>AP-M04-MAR-F3-008/2021                                     11/03/2021</t>
  </si>
  <si>
    <t>AP-M04-MAR-F3-005/2021                                    11/03/2021</t>
  </si>
  <si>
    <t>AP-M04-FEB-F3-001/2021                                     10/02/2021</t>
  </si>
  <si>
    <t>PERIODO DEL 01 DE ENERO AL 31 DE MARZO DE 2021</t>
  </si>
  <si>
    <t>AGUA Y SANEAMIENTO</t>
  </si>
  <si>
    <t>CONSTRUCCION  DE EMPEDRADO COMUN EN CALLE LUIS DONALDO COLOSIO ENTRE CALLE GAVIOTAS Y CALLE 20 DE NOVIEMBRE ASENTAMIENTO LA COLMENA EN RINCON DE GUAYABITOS</t>
  </si>
  <si>
    <t>CONSTRUCCION DE PAVIMENTTO ASFALTICO EN CCALLE GOLFO DE MEXICO ENTRE CALLE ISLA MARIA MAGDALENA  Y OCEANO INDICO ASENTAMIENTO CENTRO EN LA LOCALIDAD DE CHACALA</t>
  </si>
  <si>
    <t>M2      PERSONAS         JORNAL</t>
  </si>
  <si>
    <t>1400                           90                                   1755</t>
  </si>
  <si>
    <t>1318                        54                      1205</t>
  </si>
  <si>
    <t>1351                       45                      1134</t>
  </si>
  <si>
    <t>438         54           359</t>
  </si>
  <si>
    <t>2801                   135          2600</t>
  </si>
  <si>
    <t>1383            90         1566</t>
  </si>
  <si>
    <t>AP-M04-FEB-F3-002/2021                                     10/02/2021</t>
  </si>
  <si>
    <t>CONSTRUCCION DE 400 ML DE LINEA DE CONDUCCION CON TUBERIA DE PVC DE 3" Y 4" DE DIAMETRO PARA 220 TOMAS DOMICILIARIAS EN LA LOCALIDAD DE LAS VARAS</t>
  </si>
  <si>
    <t>LAS VARAS</t>
  </si>
  <si>
    <t>ML           PERSONAS      JORNAL</t>
  </si>
  <si>
    <t>400                    225          1061</t>
  </si>
  <si>
    <t>180               112                         1285</t>
  </si>
  <si>
    <t>AP-M04-MAR-F3-009/2021                                     11/03/2021</t>
  </si>
  <si>
    <t>M2           PERSONAS                     JORNAL</t>
  </si>
  <si>
    <t>493             890                1799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</si>
</sst>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vertical="top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43" fontId="10" fillId="2" borderId="0" xfId="1" applyFont="1" applyFill="1" applyBorder="1"/>
    <xf numFmtId="0" fontId="2" fillId="0" borderId="0" xfId="0" applyFont="1" applyFill="1" applyAlignment="1">
      <alignment vertical="justify"/>
    </xf>
    <xf numFmtId="1" fontId="3" fillId="0" borderId="1" xfId="0" applyNumberFormat="1" applyFont="1" applyFill="1" applyBorder="1" applyAlignment="1">
      <alignment vertical="justify"/>
    </xf>
    <xf numFmtId="0" fontId="2" fillId="0" borderId="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605" name="Picture 2" descr="congreso peque">
          <a:extLst>
            <a:ext uri="{FF2B5EF4-FFF2-40B4-BE49-F238E27FC236}">
              <a16:creationId xmlns:a16="http://schemas.microsoft.com/office/drawing/2014/main" xmlns="" id="{51BB953D-FA31-4F17-89F8-90239AF3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606" name="Picture 3" descr="congreso peque">
          <a:extLst>
            <a:ext uri="{FF2B5EF4-FFF2-40B4-BE49-F238E27FC236}">
              <a16:creationId xmlns:a16="http://schemas.microsoft.com/office/drawing/2014/main" xmlns="" id="{AE622131-EB46-4759-8C42-47172C9B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607" name="Picture 5" descr="CONGRESO ">
          <a:extLst>
            <a:ext uri="{FF2B5EF4-FFF2-40B4-BE49-F238E27FC236}">
              <a16:creationId xmlns:a16="http://schemas.microsoft.com/office/drawing/2014/main" xmlns="" id="{323FC075-3F09-4572-B4D8-E36316DB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608" name="Picture 6" descr="congreso peque">
          <a:extLst>
            <a:ext uri="{FF2B5EF4-FFF2-40B4-BE49-F238E27FC236}">
              <a16:creationId xmlns:a16="http://schemas.microsoft.com/office/drawing/2014/main" xmlns="" id="{038CFF82-117B-4AB7-A9FC-D407C53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609" name="Picture 7" descr="congreso peque">
          <a:extLst>
            <a:ext uri="{FF2B5EF4-FFF2-40B4-BE49-F238E27FC236}">
              <a16:creationId xmlns:a16="http://schemas.microsoft.com/office/drawing/2014/main" xmlns="" id="{61E28564-0F2C-462C-AC62-5EC84E1C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610" name="Picture 8" descr="CONGRESO ">
          <a:extLst>
            <a:ext uri="{FF2B5EF4-FFF2-40B4-BE49-F238E27FC236}">
              <a16:creationId xmlns:a16="http://schemas.microsoft.com/office/drawing/2014/main" xmlns="" id="{C177C302-C1A6-4673-8DFD-477B94A4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42"/>
  <sheetViews>
    <sheetView showGridLines="0" view="pageBreakPreview" topLeftCell="M1" zoomScaleNormal="100" zoomScaleSheetLayoutView="100" workbookViewId="0">
      <selection activeCell="AB120" sqref="AB120"/>
    </sheetView>
  </sheetViews>
  <sheetFormatPr baseColWidth="10" defaultRowHeight="11.25" x14ac:dyDescent="0.2"/>
  <cols>
    <col min="1" max="1" width="2.85546875" style="3" customWidth="1"/>
    <col min="2" max="2" width="17.42578125" style="3" customWidth="1"/>
    <col min="3" max="3" width="4.42578125" style="3" customWidth="1"/>
    <col min="4" max="4" width="45" style="3" customWidth="1"/>
    <col min="5" max="5" width="18" style="3" customWidth="1"/>
    <col min="6" max="6" width="26.5703125" style="3" customWidth="1"/>
    <col min="7" max="7" width="5.28515625" style="3" customWidth="1"/>
    <col min="8" max="9" width="8.42578125" style="9" customWidth="1"/>
    <col min="10" max="10" width="8.85546875" style="10" customWidth="1"/>
    <col min="11" max="11" width="10.7109375" style="10" customWidth="1"/>
    <col min="12" max="12" width="7.42578125" style="10" customWidth="1"/>
    <col min="13" max="14" width="10.7109375" style="10" customWidth="1"/>
    <col min="15" max="15" width="9.140625" style="10" customWidth="1"/>
    <col min="16" max="16" width="9.5703125" style="10" customWidth="1"/>
    <col min="17" max="17" width="9.42578125" style="10" customWidth="1"/>
    <col min="18" max="18" width="9" style="10" customWidth="1"/>
    <col min="19" max="19" width="10.7109375" style="10" customWidth="1"/>
    <col min="20" max="20" width="9" style="10" customWidth="1"/>
    <col min="21" max="21" width="9.5703125" style="10" customWidth="1"/>
    <col min="22" max="22" width="9.85546875" style="10" customWidth="1"/>
    <col min="23" max="23" width="8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11" style="3" customWidth="1"/>
    <col min="28" max="28" width="7.7109375" style="3" customWidth="1"/>
    <col min="29" max="29" width="7" style="3" customWidth="1"/>
    <col min="30" max="30" width="17.85546875" style="3" customWidth="1"/>
    <col min="31" max="16384" width="11.42578125" style="3"/>
  </cols>
  <sheetData>
    <row r="1" spans="2:30" s="91" customFormat="1" ht="12.2" customHeight="1" x14ac:dyDescent="0.2">
      <c r="B1" s="114" t="s">
        <v>42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2:30" s="91" customFormat="1" ht="12" x14ac:dyDescent="0.2">
      <c r="B2" s="115" t="s">
        <v>44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2:30" s="91" customFormat="1" ht="12" x14ac:dyDescent="0.2">
      <c r="B3" s="115" t="s">
        <v>48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2:30" s="91" customFormat="1" ht="12" x14ac:dyDescent="0.2">
      <c r="B4" s="115" t="s">
        <v>47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2:30" s="91" customFormat="1" ht="12" x14ac:dyDescent="0.2">
      <c r="B5" s="115" t="s">
        <v>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2:30" s="91" customFormat="1" ht="12" x14ac:dyDescent="0.2">
      <c r="B6" s="115" t="s">
        <v>62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2:30" s="1" customFormat="1" x14ac:dyDescent="0.2">
      <c r="B7" s="113" t="s">
        <v>63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</row>
    <row r="8" spans="2:30" s="1" customFormat="1" ht="4.5" customHeight="1" x14ac:dyDescent="0.2">
      <c r="H8" s="66"/>
      <c r="I8" s="6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30" s="70" customFormat="1" x14ac:dyDescent="0.2">
      <c r="H9" s="73"/>
      <c r="I9" s="73"/>
      <c r="J9" s="74" t="s">
        <v>51</v>
      </c>
      <c r="K9" s="90"/>
      <c r="L9" s="75"/>
      <c r="M9" s="75"/>
      <c r="N9" s="75"/>
      <c r="O9" s="75"/>
      <c r="P9" s="74" t="s">
        <v>46</v>
      </c>
      <c r="Q9" s="92" t="s">
        <v>55</v>
      </c>
      <c r="R9" s="75"/>
      <c r="S9" s="75"/>
      <c r="T9" s="75"/>
      <c r="U9" s="75"/>
      <c r="V9" s="75"/>
      <c r="W9" s="74" t="s">
        <v>45</v>
      </c>
      <c r="X9" s="92"/>
      <c r="Y9" s="75"/>
      <c r="Z9" s="75"/>
    </row>
    <row r="10" spans="2:30" s="70" customFormat="1" x14ac:dyDescent="0.2">
      <c r="C10" s="71" t="s">
        <v>43</v>
      </c>
      <c r="D10" s="72" t="s">
        <v>56</v>
      </c>
      <c r="E10" s="72"/>
      <c r="F10" s="72"/>
      <c r="H10" s="73"/>
      <c r="I10" s="73"/>
      <c r="J10" s="74"/>
      <c r="K10" s="6"/>
      <c r="L10" s="75"/>
      <c r="M10" s="75"/>
      <c r="N10" s="75"/>
      <c r="O10" s="75"/>
      <c r="P10" s="74"/>
      <c r="Q10" s="6"/>
      <c r="R10" s="75"/>
      <c r="S10" s="75"/>
      <c r="T10" s="75"/>
      <c r="U10" s="75"/>
      <c r="V10" s="75"/>
      <c r="W10" s="74"/>
      <c r="X10" s="6"/>
      <c r="Y10" s="75"/>
      <c r="Z10" s="75"/>
    </row>
    <row r="11" spans="2:30" s="1" customFormat="1" ht="5.25" customHeight="1" x14ac:dyDescent="0.2">
      <c r="B11" s="70"/>
      <c r="C11" s="71"/>
      <c r="H11" s="66"/>
      <c r="I11" s="6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30" s="2" customFormat="1" x14ac:dyDescent="0.2">
      <c r="B12" s="76" t="s">
        <v>1</v>
      </c>
      <c r="C12" s="76" t="s">
        <v>4</v>
      </c>
      <c r="D12" s="76"/>
      <c r="E12" s="76"/>
      <c r="F12" s="76"/>
      <c r="G12" s="76"/>
      <c r="H12" s="104" t="s">
        <v>11</v>
      </c>
      <c r="I12" s="105"/>
      <c r="J12" s="106" t="s">
        <v>37</v>
      </c>
      <c r="K12" s="107"/>
      <c r="L12" s="107"/>
      <c r="M12" s="107"/>
      <c r="N12" s="108"/>
      <c r="O12" s="106" t="s">
        <v>61</v>
      </c>
      <c r="P12" s="107"/>
      <c r="Q12" s="107"/>
      <c r="R12" s="107"/>
      <c r="S12" s="108"/>
      <c r="T12" s="106" t="s">
        <v>38</v>
      </c>
      <c r="U12" s="107"/>
      <c r="V12" s="107"/>
      <c r="W12" s="107"/>
      <c r="X12" s="108"/>
      <c r="Y12" s="77" t="s">
        <v>26</v>
      </c>
      <c r="Z12" s="77" t="s">
        <v>26</v>
      </c>
      <c r="AA12" s="104" t="s">
        <v>17</v>
      </c>
      <c r="AB12" s="109"/>
      <c r="AC12" s="105"/>
      <c r="AD12" s="78"/>
    </row>
    <row r="13" spans="2:30" s="2" customFormat="1" x14ac:dyDescent="0.2">
      <c r="B13" s="7" t="s">
        <v>2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10</v>
      </c>
      <c r="H13" s="79" t="s">
        <v>12</v>
      </c>
      <c r="I13" s="79" t="s">
        <v>25</v>
      </c>
      <c r="J13" s="106" t="s">
        <v>33</v>
      </c>
      <c r="K13" s="108"/>
      <c r="L13" s="8"/>
      <c r="M13" s="8" t="s">
        <v>15</v>
      </c>
      <c r="N13" s="8"/>
      <c r="O13" s="106" t="s">
        <v>33</v>
      </c>
      <c r="P13" s="108"/>
      <c r="Q13" s="8"/>
      <c r="R13" s="8" t="s">
        <v>15</v>
      </c>
      <c r="S13" s="8" t="s">
        <v>13</v>
      </c>
      <c r="T13" s="106" t="s">
        <v>33</v>
      </c>
      <c r="U13" s="108"/>
      <c r="V13" s="8"/>
      <c r="W13" s="8" t="s">
        <v>15</v>
      </c>
      <c r="X13" s="8" t="s">
        <v>13</v>
      </c>
      <c r="Y13" s="8" t="s">
        <v>27</v>
      </c>
      <c r="Z13" s="8" t="s">
        <v>27</v>
      </c>
      <c r="AA13" s="7" t="s">
        <v>18</v>
      </c>
      <c r="AB13" s="7" t="s">
        <v>20</v>
      </c>
      <c r="AC13" s="7" t="s">
        <v>22</v>
      </c>
      <c r="AD13" s="80" t="s">
        <v>24</v>
      </c>
    </row>
    <row r="14" spans="2:30" s="2" customFormat="1" x14ac:dyDescent="0.2">
      <c r="B14" s="7" t="s">
        <v>3</v>
      </c>
      <c r="C14" s="7"/>
      <c r="D14" s="7"/>
      <c r="E14" s="7"/>
      <c r="F14" s="7" t="s">
        <v>31</v>
      </c>
      <c r="G14" s="7" t="s">
        <v>9</v>
      </c>
      <c r="H14" s="79"/>
      <c r="I14" s="79"/>
      <c r="J14" s="8" t="s">
        <v>14</v>
      </c>
      <c r="K14" s="8" t="s">
        <v>32</v>
      </c>
      <c r="L14" s="8" t="s">
        <v>39</v>
      </c>
      <c r="M14" s="8" t="s">
        <v>34</v>
      </c>
      <c r="N14" s="8" t="s">
        <v>13</v>
      </c>
      <c r="O14" s="8" t="s">
        <v>14</v>
      </c>
      <c r="P14" s="8" t="s">
        <v>32</v>
      </c>
      <c r="Q14" s="8" t="s">
        <v>39</v>
      </c>
      <c r="R14" s="8" t="s">
        <v>34</v>
      </c>
      <c r="S14" s="8"/>
      <c r="T14" s="8" t="s">
        <v>14</v>
      </c>
      <c r="U14" s="8" t="s">
        <v>32</v>
      </c>
      <c r="V14" s="8" t="s">
        <v>39</v>
      </c>
      <c r="W14" s="8" t="s">
        <v>34</v>
      </c>
      <c r="X14" s="8"/>
      <c r="Y14" s="8" t="s">
        <v>40</v>
      </c>
      <c r="Z14" s="8" t="s">
        <v>16</v>
      </c>
      <c r="AA14" s="7" t="s">
        <v>19</v>
      </c>
      <c r="AB14" s="7" t="s">
        <v>21</v>
      </c>
      <c r="AC14" s="7" t="s">
        <v>23</v>
      </c>
      <c r="AD14" s="80"/>
    </row>
    <row r="15" spans="2:30" s="2" customFormat="1" x14ac:dyDescent="0.2">
      <c r="B15" s="81"/>
      <c r="C15" s="81"/>
      <c r="D15" s="81"/>
      <c r="E15" s="81"/>
      <c r="F15" s="81" t="s">
        <v>41</v>
      </c>
      <c r="G15" s="81"/>
      <c r="H15" s="82"/>
      <c r="I15" s="82"/>
      <c r="J15" s="83"/>
      <c r="K15" s="83"/>
      <c r="L15" s="83"/>
      <c r="M15" s="83" t="s">
        <v>35</v>
      </c>
      <c r="N15" s="83"/>
      <c r="O15" s="83"/>
      <c r="P15" s="83"/>
      <c r="Q15" s="83"/>
      <c r="R15" s="83" t="s">
        <v>35</v>
      </c>
      <c r="S15" s="83"/>
      <c r="T15" s="83"/>
      <c r="U15" s="83"/>
      <c r="V15" s="83"/>
      <c r="W15" s="83" t="s">
        <v>35</v>
      </c>
      <c r="X15" s="83"/>
      <c r="Y15" s="83"/>
      <c r="Z15" s="83"/>
      <c r="AA15" s="81"/>
      <c r="AB15" s="81"/>
      <c r="AC15" s="81"/>
      <c r="AD15" s="84"/>
    </row>
    <row r="16" spans="2:30" s="40" customFormat="1" ht="5.25" customHeight="1" x14ac:dyDescent="0.2">
      <c r="B16" s="49"/>
      <c r="C16" s="50"/>
      <c r="D16" s="93"/>
      <c r="E16" s="42"/>
      <c r="F16" s="51"/>
      <c r="G16" s="52"/>
      <c r="H16" s="53"/>
      <c r="I16" s="53"/>
      <c r="J16" s="48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4"/>
      <c r="Z16" s="54"/>
      <c r="AA16" s="44"/>
      <c r="AB16" s="45"/>
      <c r="AC16" s="45"/>
      <c r="AD16" s="55"/>
    </row>
    <row r="17" spans="2:30" s="40" customFormat="1" x14ac:dyDescent="0.2">
      <c r="B17" s="47"/>
      <c r="C17" s="50"/>
      <c r="D17" s="46" t="s">
        <v>57</v>
      </c>
      <c r="E17" s="47"/>
      <c r="F17" s="52"/>
      <c r="G17" s="52"/>
      <c r="H17" s="53"/>
      <c r="I17" s="5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4"/>
      <c r="Z17" s="54"/>
      <c r="AA17" s="44"/>
      <c r="AB17" s="45"/>
      <c r="AC17" s="47"/>
      <c r="AD17" s="56"/>
    </row>
    <row r="18" spans="2:30" s="40" customFormat="1" ht="33.75" x14ac:dyDescent="0.2">
      <c r="B18" s="49" t="s">
        <v>64</v>
      </c>
      <c r="C18" s="50"/>
      <c r="D18" s="41" t="s">
        <v>65</v>
      </c>
      <c r="E18" s="42" t="s">
        <v>66</v>
      </c>
      <c r="F18" s="51" t="s">
        <v>91</v>
      </c>
      <c r="G18" s="52" t="s">
        <v>52</v>
      </c>
      <c r="H18" s="53"/>
      <c r="I18" s="53"/>
      <c r="J18" s="48"/>
      <c r="K18" s="43">
        <v>1462859</v>
      </c>
      <c r="L18" s="43"/>
      <c r="M18" s="43"/>
      <c r="N18" s="43">
        <f>K18+L18</f>
        <v>1462859</v>
      </c>
      <c r="O18" s="43"/>
      <c r="P18" s="43"/>
      <c r="Q18" s="43"/>
      <c r="R18" s="43"/>
      <c r="S18" s="43">
        <f>SUM(P18:R18)</f>
        <v>0</v>
      </c>
      <c r="T18" s="43"/>
      <c r="U18" s="43">
        <f>K18-P18</f>
        <v>1462859</v>
      </c>
      <c r="V18" s="43"/>
      <c r="W18" s="43"/>
      <c r="X18" s="43">
        <f>SUM(U18:W18)</f>
        <v>1462859</v>
      </c>
      <c r="Y18" s="54">
        <f>(P18/K18)*100</f>
        <v>0</v>
      </c>
      <c r="Z18" s="54">
        <v>0</v>
      </c>
      <c r="AA18" s="44" t="s">
        <v>102</v>
      </c>
      <c r="AB18" s="45" t="s">
        <v>103</v>
      </c>
      <c r="AC18" s="45"/>
      <c r="AD18" s="55"/>
    </row>
    <row r="19" spans="2:30" s="40" customFormat="1" x14ac:dyDescent="0.2">
      <c r="B19" s="49"/>
      <c r="C19" s="50"/>
      <c r="D19" s="41"/>
      <c r="E19" s="42"/>
      <c r="F19" s="51"/>
      <c r="G19" s="52"/>
      <c r="H19" s="53"/>
      <c r="I19" s="53"/>
      <c r="J19" s="48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4"/>
      <c r="Z19" s="54"/>
      <c r="AA19" s="44"/>
      <c r="AB19" s="45"/>
      <c r="AC19" s="45"/>
      <c r="AD19" s="55"/>
    </row>
    <row r="20" spans="2:30" s="40" customFormat="1" ht="45" x14ac:dyDescent="0.2">
      <c r="B20" s="49" t="s">
        <v>67</v>
      </c>
      <c r="C20" s="50"/>
      <c r="D20" s="41" t="s">
        <v>100</v>
      </c>
      <c r="E20" s="42" t="s">
        <v>68</v>
      </c>
      <c r="F20" s="51" t="s">
        <v>92</v>
      </c>
      <c r="G20" s="52" t="s">
        <v>52</v>
      </c>
      <c r="H20" s="53"/>
      <c r="I20" s="53"/>
      <c r="J20" s="48"/>
      <c r="K20" s="43">
        <v>1004817</v>
      </c>
      <c r="L20" s="43"/>
      <c r="M20" s="43"/>
      <c r="N20" s="43">
        <f>K20+L20</f>
        <v>1004817</v>
      </c>
      <c r="O20" s="43"/>
      <c r="P20" s="43"/>
      <c r="Q20" s="43"/>
      <c r="R20" s="43"/>
      <c r="S20" s="43">
        <f>SUM(P20:R20)</f>
        <v>0</v>
      </c>
      <c r="T20" s="43"/>
      <c r="U20" s="43">
        <f>K20-P20</f>
        <v>1004817</v>
      </c>
      <c r="V20" s="43"/>
      <c r="W20" s="43"/>
      <c r="X20" s="43">
        <f>SUM(U20:W20)</f>
        <v>1004817</v>
      </c>
      <c r="Y20" s="54">
        <f>(P20/K20)*100</f>
        <v>0</v>
      </c>
      <c r="Z20" s="54">
        <v>30</v>
      </c>
      <c r="AA20" s="44" t="s">
        <v>102</v>
      </c>
      <c r="AB20" s="45" t="s">
        <v>104</v>
      </c>
      <c r="AC20" s="45"/>
      <c r="AD20" s="55"/>
    </row>
    <row r="21" spans="2:30" s="40" customFormat="1" x14ac:dyDescent="0.2">
      <c r="B21" s="49"/>
      <c r="C21" s="50"/>
      <c r="D21" s="41"/>
      <c r="E21" s="42"/>
      <c r="F21" s="51"/>
      <c r="G21" s="52"/>
      <c r="H21" s="53"/>
      <c r="I21" s="53"/>
      <c r="J21" s="48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4"/>
      <c r="Z21" s="54"/>
      <c r="AA21" s="44"/>
      <c r="AB21" s="45"/>
      <c r="AC21" s="45"/>
      <c r="AD21" s="55"/>
    </row>
    <row r="22" spans="2:30" s="40" customFormat="1" ht="45" x14ac:dyDescent="0.2">
      <c r="B22" s="49" t="s">
        <v>69</v>
      </c>
      <c r="C22" s="50"/>
      <c r="D22" s="41" t="s">
        <v>71</v>
      </c>
      <c r="E22" s="42" t="s">
        <v>70</v>
      </c>
      <c r="F22" s="51" t="s">
        <v>96</v>
      </c>
      <c r="G22" s="52" t="s">
        <v>52</v>
      </c>
      <c r="H22" s="53"/>
      <c r="I22" s="53"/>
      <c r="J22" s="48"/>
      <c r="K22" s="43">
        <v>945759</v>
      </c>
      <c r="L22" s="43"/>
      <c r="M22" s="43"/>
      <c r="N22" s="43">
        <f>K22+L22</f>
        <v>945759</v>
      </c>
      <c r="O22" s="43"/>
      <c r="P22" s="43"/>
      <c r="Q22" s="43"/>
      <c r="R22" s="43"/>
      <c r="S22" s="43">
        <f>SUM(P22:R22)</f>
        <v>0</v>
      </c>
      <c r="T22" s="43"/>
      <c r="U22" s="43">
        <f>K22-P22</f>
        <v>945759</v>
      </c>
      <c r="V22" s="43"/>
      <c r="W22" s="43"/>
      <c r="X22" s="43">
        <f>SUM(U22:W22)</f>
        <v>945759</v>
      </c>
      <c r="Y22" s="54">
        <f>(P22/K22)*100</f>
        <v>0</v>
      </c>
      <c r="Z22" s="54">
        <v>0</v>
      </c>
      <c r="AA22" s="44" t="s">
        <v>102</v>
      </c>
      <c r="AB22" s="45" t="s">
        <v>105</v>
      </c>
      <c r="AC22" s="45"/>
      <c r="AD22" s="55"/>
    </row>
    <row r="23" spans="2:30" s="40" customFormat="1" x14ac:dyDescent="0.2">
      <c r="B23" s="49"/>
      <c r="C23" s="50"/>
      <c r="D23" s="41"/>
      <c r="E23" s="42"/>
      <c r="F23" s="51"/>
      <c r="G23" s="52"/>
      <c r="H23" s="53"/>
      <c r="I23" s="53"/>
      <c r="J23" s="48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4"/>
      <c r="Z23" s="54"/>
      <c r="AA23" s="44"/>
      <c r="AB23" s="45"/>
      <c r="AC23" s="45"/>
      <c r="AD23" s="55"/>
    </row>
    <row r="24" spans="2:30" s="40" customFormat="1" ht="45" x14ac:dyDescent="0.2">
      <c r="B24" s="49" t="s">
        <v>72</v>
      </c>
      <c r="C24" s="50"/>
      <c r="D24" s="41" t="s">
        <v>73</v>
      </c>
      <c r="E24" s="42" t="s">
        <v>74</v>
      </c>
      <c r="F24" s="51" t="s">
        <v>93</v>
      </c>
      <c r="G24" s="52" t="s">
        <v>52</v>
      </c>
      <c r="H24" s="53"/>
      <c r="I24" s="53"/>
      <c r="J24" s="48"/>
      <c r="K24" s="43">
        <v>298961</v>
      </c>
      <c r="L24" s="43"/>
      <c r="M24" s="43"/>
      <c r="N24" s="43">
        <f>K24+L24</f>
        <v>298961</v>
      </c>
      <c r="O24" s="43"/>
      <c r="P24" s="43"/>
      <c r="Q24" s="43"/>
      <c r="R24" s="43"/>
      <c r="S24" s="43">
        <f>SUM(P24:R24)</f>
        <v>0</v>
      </c>
      <c r="T24" s="43"/>
      <c r="U24" s="43">
        <f>K24-P24</f>
        <v>298961</v>
      </c>
      <c r="V24" s="43"/>
      <c r="W24" s="43"/>
      <c r="X24" s="43">
        <f>SUM(U24:W24)</f>
        <v>298961</v>
      </c>
      <c r="Y24" s="54">
        <f>(P24/K24)*100</f>
        <v>0</v>
      </c>
      <c r="Z24" s="54">
        <v>0</v>
      </c>
      <c r="AA24" s="44" t="s">
        <v>102</v>
      </c>
      <c r="AB24" s="45" t="s">
        <v>106</v>
      </c>
      <c r="AC24" s="45"/>
      <c r="AD24" s="55"/>
    </row>
    <row r="25" spans="2:30" s="40" customFormat="1" x14ac:dyDescent="0.2">
      <c r="B25" s="49"/>
      <c r="C25" s="50"/>
      <c r="D25" s="41"/>
      <c r="E25" s="42"/>
      <c r="F25" s="51"/>
      <c r="G25" s="52"/>
      <c r="H25" s="53"/>
      <c r="I25" s="53"/>
      <c r="J25" s="4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4"/>
      <c r="Z25" s="54"/>
      <c r="AA25" s="44"/>
      <c r="AB25" s="45"/>
      <c r="AC25" s="45"/>
      <c r="AD25" s="55"/>
    </row>
    <row r="26" spans="2:30" s="40" customFormat="1" ht="45" x14ac:dyDescent="0.2">
      <c r="B26" s="49" t="s">
        <v>75</v>
      </c>
      <c r="C26" s="50"/>
      <c r="D26" s="41" t="s">
        <v>101</v>
      </c>
      <c r="E26" s="42" t="s">
        <v>76</v>
      </c>
      <c r="F26" s="51" t="s">
        <v>94</v>
      </c>
      <c r="G26" s="52" t="s">
        <v>52</v>
      </c>
      <c r="H26" s="53"/>
      <c r="I26" s="53"/>
      <c r="J26" s="48"/>
      <c r="K26" s="43">
        <v>2167455</v>
      </c>
      <c r="L26" s="43"/>
      <c r="M26" s="43"/>
      <c r="N26" s="43">
        <f>K26+L26</f>
        <v>2167455</v>
      </c>
      <c r="O26" s="43"/>
      <c r="P26" s="43"/>
      <c r="Q26" s="43"/>
      <c r="R26" s="43"/>
      <c r="S26" s="43">
        <f>SUM(P26:R26)</f>
        <v>0</v>
      </c>
      <c r="T26" s="43"/>
      <c r="U26" s="43">
        <f>K26-P26</f>
        <v>2167455</v>
      </c>
      <c r="V26" s="43"/>
      <c r="W26" s="43"/>
      <c r="X26" s="43">
        <f>SUM(U26:W26)</f>
        <v>2167455</v>
      </c>
      <c r="Y26" s="54">
        <f>(P26/K26)*100</f>
        <v>0</v>
      </c>
      <c r="Z26" s="54">
        <v>0</v>
      </c>
      <c r="AA26" s="44" t="s">
        <v>102</v>
      </c>
      <c r="AB26" s="45" t="s">
        <v>107</v>
      </c>
      <c r="AC26" s="45"/>
      <c r="AD26" s="55"/>
    </row>
    <row r="27" spans="2:30" s="40" customFormat="1" x14ac:dyDescent="0.2">
      <c r="B27" s="49"/>
      <c r="C27" s="50"/>
      <c r="D27" s="41"/>
      <c r="E27" s="42"/>
      <c r="F27" s="51"/>
      <c r="G27" s="52"/>
      <c r="H27" s="53"/>
      <c r="I27" s="53"/>
      <c r="J27" s="4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4"/>
      <c r="Z27" s="54"/>
      <c r="AA27" s="44"/>
      <c r="AB27" s="45"/>
      <c r="AC27" s="45"/>
      <c r="AD27" s="55"/>
    </row>
    <row r="28" spans="2:30" s="40" customFormat="1" ht="45" x14ac:dyDescent="0.2">
      <c r="B28" s="49" t="s">
        <v>77</v>
      </c>
      <c r="C28" s="50"/>
      <c r="D28" s="41" t="s">
        <v>78</v>
      </c>
      <c r="E28" s="42" t="s">
        <v>54</v>
      </c>
      <c r="F28" s="51" t="s">
        <v>95</v>
      </c>
      <c r="G28" s="52" t="s">
        <v>52</v>
      </c>
      <c r="H28" s="53"/>
      <c r="I28" s="53"/>
      <c r="J28" s="48"/>
      <c r="K28" s="43">
        <v>1305933</v>
      </c>
      <c r="L28" s="43"/>
      <c r="M28" s="43"/>
      <c r="N28" s="43">
        <f>K28+L28</f>
        <v>1305933</v>
      </c>
      <c r="O28" s="43"/>
      <c r="P28" s="43"/>
      <c r="Q28" s="43"/>
      <c r="R28" s="43"/>
      <c r="S28" s="43">
        <f>SUM(P28:R28)</f>
        <v>0</v>
      </c>
      <c r="T28" s="43"/>
      <c r="U28" s="43">
        <f>K28-P28</f>
        <v>1305933</v>
      </c>
      <c r="V28" s="43"/>
      <c r="W28" s="43"/>
      <c r="X28" s="43">
        <f>SUM(U28:W28)</f>
        <v>1305933</v>
      </c>
      <c r="Y28" s="54">
        <f>(P28/K28)*100</f>
        <v>0</v>
      </c>
      <c r="Z28" s="54">
        <v>0</v>
      </c>
      <c r="AA28" s="44" t="s">
        <v>102</v>
      </c>
      <c r="AB28" s="45" t="s">
        <v>108</v>
      </c>
      <c r="AC28" s="45"/>
      <c r="AD28" s="55"/>
    </row>
    <row r="29" spans="2:30" s="40" customFormat="1" x14ac:dyDescent="0.2">
      <c r="B29" s="49"/>
      <c r="C29" s="50"/>
      <c r="D29" s="41"/>
      <c r="E29" s="42"/>
      <c r="F29" s="51"/>
      <c r="G29" s="52"/>
      <c r="H29" s="53"/>
      <c r="I29" s="53"/>
      <c r="J29" s="4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4"/>
      <c r="Z29" s="54"/>
      <c r="AA29" s="44"/>
      <c r="AB29" s="45"/>
      <c r="AC29" s="45"/>
      <c r="AD29" s="55"/>
    </row>
    <row r="30" spans="2:30" s="40" customFormat="1" x14ac:dyDescent="0.2">
      <c r="B30" s="49"/>
      <c r="C30" s="50"/>
      <c r="D30" s="41"/>
      <c r="E30" s="42"/>
      <c r="F30" s="51"/>
      <c r="G30" s="52"/>
      <c r="H30" s="53"/>
      <c r="I30" s="53"/>
      <c r="J30" s="4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54"/>
      <c r="Z30" s="54"/>
      <c r="AA30" s="44"/>
      <c r="AB30" s="45"/>
      <c r="AC30" s="45"/>
      <c r="AD30" s="55"/>
    </row>
    <row r="31" spans="2:30" s="40" customFormat="1" x14ac:dyDescent="0.2">
      <c r="B31" s="49"/>
      <c r="C31" s="50"/>
      <c r="D31" s="41"/>
      <c r="E31" s="42"/>
      <c r="F31" s="51"/>
      <c r="G31" s="52"/>
      <c r="H31" s="53"/>
      <c r="I31" s="53"/>
      <c r="J31" s="48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4"/>
      <c r="Z31" s="54"/>
      <c r="AA31" s="44"/>
      <c r="AB31" s="45"/>
      <c r="AC31" s="45"/>
      <c r="AD31" s="55"/>
    </row>
    <row r="32" spans="2:30" s="40" customFormat="1" x14ac:dyDescent="0.2">
      <c r="B32" s="49"/>
      <c r="C32" s="50"/>
      <c r="D32" s="41"/>
      <c r="E32" s="42"/>
      <c r="F32" s="51"/>
      <c r="G32" s="52"/>
      <c r="H32" s="53"/>
      <c r="I32" s="53"/>
      <c r="J32" s="48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4"/>
      <c r="Z32" s="54"/>
      <c r="AA32" s="44"/>
      <c r="AB32" s="45"/>
      <c r="AC32" s="45"/>
      <c r="AD32" s="55"/>
    </row>
    <row r="33" spans="2:31" s="40" customFormat="1" ht="45" customHeight="1" x14ac:dyDescent="0.2">
      <c r="B33" s="49"/>
      <c r="C33" s="50"/>
      <c r="D33" s="41"/>
      <c r="E33" s="42"/>
      <c r="F33" s="51"/>
      <c r="G33" s="52"/>
      <c r="H33" s="53"/>
      <c r="I33" s="53"/>
      <c r="J33" s="4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4"/>
      <c r="Z33" s="54"/>
      <c r="AA33" s="44"/>
      <c r="AB33" s="45"/>
      <c r="AC33" s="45"/>
      <c r="AD33" s="55"/>
    </row>
    <row r="34" spans="2:31" s="40" customFormat="1" ht="18.75" customHeight="1" x14ac:dyDescent="0.2">
      <c r="B34" s="85"/>
      <c r="C34" s="57"/>
      <c r="D34" s="58"/>
      <c r="E34" s="86"/>
      <c r="F34" s="87"/>
      <c r="G34" s="59"/>
      <c r="H34" s="60"/>
      <c r="I34" s="60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3"/>
      <c r="Z34" s="63"/>
      <c r="AA34" s="64"/>
      <c r="AB34" s="65"/>
      <c r="AC34" s="65"/>
      <c r="AD34" s="88"/>
      <c r="AE34" s="89"/>
    </row>
    <row r="35" spans="2:31" s="1" customFormat="1" x14ac:dyDescent="0.2">
      <c r="H35" s="66"/>
      <c r="I35" s="67" t="s">
        <v>28</v>
      </c>
      <c r="J35" s="22"/>
      <c r="K35" s="36">
        <f>SUM(K16:K34)</f>
        <v>7185784</v>
      </c>
      <c r="L35" s="36"/>
      <c r="M35" s="36"/>
      <c r="N35" s="36">
        <f>SUM(N16:N34)</f>
        <v>7185784</v>
      </c>
      <c r="O35" s="36"/>
      <c r="P35" s="36">
        <f>SUM(P16:P34)</f>
        <v>0</v>
      </c>
      <c r="Q35" s="36"/>
      <c r="R35" s="36"/>
      <c r="S35" s="36">
        <f>SUM(S16:S34)</f>
        <v>0</v>
      </c>
      <c r="T35" s="36"/>
      <c r="U35" s="36">
        <f>SUM(U16:U34)</f>
        <v>7185784</v>
      </c>
      <c r="V35" s="36"/>
      <c r="W35" s="36"/>
      <c r="X35" s="36">
        <f>SUM(X16:X34)</f>
        <v>7185784</v>
      </c>
      <c r="Y35" s="22"/>
      <c r="Z35" s="22"/>
    </row>
    <row r="36" spans="2:31" s="1" customFormat="1" x14ac:dyDescent="0.2">
      <c r="H36" s="66"/>
      <c r="I36" s="67" t="s">
        <v>29</v>
      </c>
      <c r="J36" s="23"/>
      <c r="K36" s="68">
        <f>K35</f>
        <v>7185784</v>
      </c>
      <c r="L36" s="68"/>
      <c r="M36" s="68"/>
      <c r="N36" s="68">
        <f>N35</f>
        <v>7185784</v>
      </c>
      <c r="O36" s="68"/>
      <c r="P36" s="68">
        <f>P35</f>
        <v>0</v>
      </c>
      <c r="Q36" s="68"/>
      <c r="R36" s="68"/>
      <c r="S36" s="68">
        <f>S35</f>
        <v>0</v>
      </c>
      <c r="T36" s="68"/>
      <c r="U36" s="68">
        <f>U35</f>
        <v>7185784</v>
      </c>
      <c r="V36" s="68"/>
      <c r="W36" s="68"/>
      <c r="X36" s="68">
        <f>X35</f>
        <v>7185784</v>
      </c>
      <c r="Y36" s="23"/>
      <c r="Z36" s="23"/>
    </row>
    <row r="37" spans="2:31" s="1" customFormat="1" x14ac:dyDescent="0.2">
      <c r="H37" s="66"/>
      <c r="I37" s="67" t="s">
        <v>30</v>
      </c>
      <c r="J37" s="23"/>
      <c r="K37" s="68">
        <f>K36</f>
        <v>7185784</v>
      </c>
      <c r="L37" s="68"/>
      <c r="M37" s="68"/>
      <c r="N37" s="68">
        <f>N36</f>
        <v>7185784</v>
      </c>
      <c r="O37" s="68"/>
      <c r="P37" s="68">
        <f>P36</f>
        <v>0</v>
      </c>
      <c r="Q37" s="68"/>
      <c r="R37" s="68"/>
      <c r="S37" s="68">
        <f>S36</f>
        <v>0</v>
      </c>
      <c r="T37" s="68"/>
      <c r="U37" s="68">
        <f>U36</f>
        <v>7185784</v>
      </c>
      <c r="V37" s="68"/>
      <c r="W37" s="68"/>
      <c r="X37" s="68">
        <f>X36</f>
        <v>7185784</v>
      </c>
      <c r="Y37" s="23"/>
      <c r="Z37" s="23"/>
    </row>
    <row r="38" spans="2:31" s="1" customFormat="1" x14ac:dyDescent="0.2">
      <c r="H38" s="66"/>
      <c r="I38" s="6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31" s="1" customFormat="1" ht="12" thickBot="1" x14ac:dyDescent="0.25">
      <c r="D39" s="25"/>
      <c r="H39" s="66"/>
      <c r="I39" s="6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0"/>
      <c r="Z39" s="110"/>
      <c r="AA39" s="110"/>
      <c r="AB39" s="110"/>
      <c r="AC39" s="110"/>
    </row>
    <row r="40" spans="2:31" s="1" customFormat="1" x14ac:dyDescent="0.2">
      <c r="D40" s="100" t="s">
        <v>79</v>
      </c>
      <c r="E40" s="100"/>
      <c r="H40" s="66"/>
      <c r="I40" s="66"/>
      <c r="J40" s="5"/>
      <c r="K40" s="5"/>
      <c r="L40" s="5"/>
      <c r="M40" s="101"/>
      <c r="N40" s="101"/>
      <c r="O40" s="101"/>
      <c r="P40" s="5"/>
      <c r="Q40" s="5"/>
      <c r="R40" s="5"/>
      <c r="S40" s="5"/>
      <c r="T40" s="5"/>
      <c r="U40" s="5"/>
      <c r="V40" s="5"/>
      <c r="W40" s="5"/>
      <c r="X40" s="5"/>
      <c r="Y40" s="111" t="s">
        <v>58</v>
      </c>
      <c r="Z40" s="112"/>
      <c r="AA40" s="112"/>
      <c r="AB40" s="112"/>
      <c r="AC40" s="112"/>
    </row>
    <row r="41" spans="2:31" s="1" customFormat="1" ht="23.25" customHeight="1" x14ac:dyDescent="0.2">
      <c r="D41" s="103" t="s">
        <v>80</v>
      </c>
      <c r="E41" s="103"/>
      <c r="H41" s="66"/>
      <c r="I41" s="66"/>
      <c r="J41" s="5"/>
      <c r="K41" s="5"/>
      <c r="L41" s="5"/>
      <c r="M41" s="101"/>
      <c r="N41" s="101"/>
      <c r="O41" s="101"/>
      <c r="P41" s="5"/>
      <c r="Q41" s="5"/>
      <c r="R41" s="5"/>
      <c r="S41" s="5"/>
      <c r="T41" s="5"/>
      <c r="U41" s="5"/>
      <c r="V41" s="5"/>
      <c r="W41" s="5"/>
      <c r="X41" s="102" t="s">
        <v>60</v>
      </c>
      <c r="Y41" s="102"/>
      <c r="Z41" s="102"/>
      <c r="AA41" s="102"/>
      <c r="AB41" s="102"/>
      <c r="AC41" s="102"/>
      <c r="AD41" s="102"/>
    </row>
    <row r="42" spans="2:31" s="70" customFormat="1" x14ac:dyDescent="0.2">
      <c r="C42" s="71" t="s">
        <v>43</v>
      </c>
      <c r="D42" s="72" t="s">
        <v>99</v>
      </c>
      <c r="E42" s="72"/>
      <c r="F42" s="72"/>
      <c r="H42" s="73"/>
      <c r="I42" s="73"/>
      <c r="J42" s="74"/>
      <c r="K42" s="6"/>
      <c r="L42" s="75"/>
      <c r="M42" s="75"/>
      <c r="N42" s="75"/>
      <c r="O42" s="75"/>
      <c r="P42" s="74"/>
      <c r="Q42" s="6"/>
      <c r="R42" s="75"/>
      <c r="S42" s="75"/>
      <c r="T42" s="75"/>
      <c r="U42" s="75"/>
      <c r="V42" s="75"/>
      <c r="W42" s="74"/>
      <c r="X42" s="6"/>
      <c r="Y42" s="75"/>
      <c r="Z42" s="75"/>
    </row>
    <row r="43" spans="2:31" s="1" customFormat="1" ht="5.25" customHeight="1" x14ac:dyDescent="0.2">
      <c r="B43" s="70"/>
      <c r="C43" s="71"/>
      <c r="H43" s="66"/>
      <c r="I43" s="6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31" s="2" customFormat="1" x14ac:dyDescent="0.2">
      <c r="B44" s="76" t="s">
        <v>1</v>
      </c>
      <c r="C44" s="76" t="s">
        <v>4</v>
      </c>
      <c r="D44" s="76"/>
      <c r="E44" s="76"/>
      <c r="F44" s="76"/>
      <c r="G44" s="76"/>
      <c r="H44" s="104" t="s">
        <v>11</v>
      </c>
      <c r="I44" s="105"/>
      <c r="J44" s="106" t="s">
        <v>37</v>
      </c>
      <c r="K44" s="107"/>
      <c r="L44" s="107"/>
      <c r="M44" s="107"/>
      <c r="N44" s="108"/>
      <c r="O44" s="106" t="s">
        <v>61</v>
      </c>
      <c r="P44" s="107"/>
      <c r="Q44" s="107"/>
      <c r="R44" s="107"/>
      <c r="S44" s="108"/>
      <c r="T44" s="106" t="s">
        <v>38</v>
      </c>
      <c r="U44" s="107"/>
      <c r="V44" s="107"/>
      <c r="W44" s="107"/>
      <c r="X44" s="108"/>
      <c r="Y44" s="77" t="s">
        <v>26</v>
      </c>
      <c r="Z44" s="77" t="s">
        <v>26</v>
      </c>
      <c r="AA44" s="104" t="s">
        <v>17</v>
      </c>
      <c r="AB44" s="109"/>
      <c r="AC44" s="105"/>
      <c r="AD44" s="78"/>
    </row>
    <row r="45" spans="2:31" s="2" customFormat="1" x14ac:dyDescent="0.2">
      <c r="B45" s="7" t="s">
        <v>2</v>
      </c>
      <c r="C45" s="7" t="s">
        <v>5</v>
      </c>
      <c r="D45" s="7" t="s">
        <v>6</v>
      </c>
      <c r="E45" s="7" t="s">
        <v>7</v>
      </c>
      <c r="F45" s="7" t="s">
        <v>8</v>
      </c>
      <c r="G45" s="7" t="s">
        <v>10</v>
      </c>
      <c r="H45" s="79" t="s">
        <v>12</v>
      </c>
      <c r="I45" s="79" t="s">
        <v>25</v>
      </c>
      <c r="J45" s="106" t="s">
        <v>33</v>
      </c>
      <c r="K45" s="108"/>
      <c r="L45" s="8"/>
      <c r="M45" s="8" t="s">
        <v>15</v>
      </c>
      <c r="N45" s="8"/>
      <c r="O45" s="106" t="s">
        <v>33</v>
      </c>
      <c r="P45" s="108"/>
      <c r="Q45" s="8"/>
      <c r="R45" s="8" t="s">
        <v>15</v>
      </c>
      <c r="S45" s="8" t="s">
        <v>13</v>
      </c>
      <c r="T45" s="106" t="s">
        <v>33</v>
      </c>
      <c r="U45" s="108"/>
      <c r="V45" s="8"/>
      <c r="W45" s="8" t="s">
        <v>15</v>
      </c>
      <c r="X45" s="8" t="s">
        <v>13</v>
      </c>
      <c r="Y45" s="8" t="s">
        <v>27</v>
      </c>
      <c r="Z45" s="8" t="s">
        <v>27</v>
      </c>
      <c r="AA45" s="7" t="s">
        <v>18</v>
      </c>
      <c r="AB45" s="7" t="s">
        <v>20</v>
      </c>
      <c r="AC45" s="7" t="s">
        <v>22</v>
      </c>
      <c r="AD45" s="80" t="s">
        <v>24</v>
      </c>
    </row>
    <row r="46" spans="2:31" s="2" customFormat="1" x14ac:dyDescent="0.2">
      <c r="B46" s="7" t="s">
        <v>3</v>
      </c>
      <c r="C46" s="7"/>
      <c r="D46" s="7"/>
      <c r="E46" s="7"/>
      <c r="F46" s="7" t="s">
        <v>31</v>
      </c>
      <c r="G46" s="7" t="s">
        <v>9</v>
      </c>
      <c r="H46" s="79"/>
      <c r="I46" s="79"/>
      <c r="J46" s="8" t="s">
        <v>14</v>
      </c>
      <c r="K46" s="8" t="s">
        <v>32</v>
      </c>
      <c r="L46" s="8" t="s">
        <v>39</v>
      </c>
      <c r="M46" s="8" t="s">
        <v>34</v>
      </c>
      <c r="N46" s="8" t="s">
        <v>13</v>
      </c>
      <c r="O46" s="8" t="s">
        <v>14</v>
      </c>
      <c r="P46" s="8" t="s">
        <v>32</v>
      </c>
      <c r="Q46" s="8" t="s">
        <v>39</v>
      </c>
      <c r="R46" s="8" t="s">
        <v>34</v>
      </c>
      <c r="S46" s="8"/>
      <c r="T46" s="8" t="s">
        <v>14</v>
      </c>
      <c r="U46" s="8" t="s">
        <v>32</v>
      </c>
      <c r="V46" s="8" t="s">
        <v>39</v>
      </c>
      <c r="W46" s="8" t="s">
        <v>34</v>
      </c>
      <c r="X46" s="8"/>
      <c r="Y46" s="8" t="s">
        <v>40</v>
      </c>
      <c r="Z46" s="8" t="s">
        <v>16</v>
      </c>
      <c r="AA46" s="7" t="s">
        <v>19</v>
      </c>
      <c r="AB46" s="7" t="s">
        <v>21</v>
      </c>
      <c r="AC46" s="7" t="s">
        <v>23</v>
      </c>
      <c r="AD46" s="80"/>
    </row>
    <row r="47" spans="2:31" s="2" customFormat="1" ht="9.75" customHeight="1" x14ac:dyDescent="0.2">
      <c r="B47" s="81"/>
      <c r="C47" s="81"/>
      <c r="D47" s="81"/>
      <c r="E47" s="81"/>
      <c r="F47" s="81" t="s">
        <v>41</v>
      </c>
      <c r="G47" s="81"/>
      <c r="H47" s="82"/>
      <c r="I47" s="82"/>
      <c r="J47" s="83"/>
      <c r="K47" s="83"/>
      <c r="L47" s="83"/>
      <c r="M47" s="83" t="s">
        <v>35</v>
      </c>
      <c r="N47" s="83"/>
      <c r="O47" s="83"/>
      <c r="P47" s="83"/>
      <c r="Q47" s="83"/>
      <c r="R47" s="83" t="s">
        <v>35</v>
      </c>
      <c r="S47" s="83"/>
      <c r="T47" s="83"/>
      <c r="U47" s="83"/>
      <c r="V47" s="83"/>
      <c r="W47" s="83" t="s">
        <v>35</v>
      </c>
      <c r="X47" s="83"/>
      <c r="Y47" s="83"/>
      <c r="Z47" s="83"/>
      <c r="AA47" s="81"/>
      <c r="AB47" s="81"/>
      <c r="AC47" s="81"/>
      <c r="AD47" s="84"/>
    </row>
    <row r="48" spans="2:31" s="40" customFormat="1" hidden="1" x14ac:dyDescent="0.2">
      <c r="B48" s="49"/>
      <c r="C48" s="50"/>
      <c r="D48" s="93"/>
      <c r="E48" s="42"/>
      <c r="F48" s="51"/>
      <c r="G48" s="52"/>
      <c r="H48" s="53"/>
      <c r="I48" s="53"/>
      <c r="J48" s="48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54"/>
      <c r="Z48" s="54"/>
      <c r="AA48" s="44"/>
      <c r="AB48" s="45"/>
      <c r="AC48" s="45"/>
      <c r="AD48" s="55"/>
    </row>
    <row r="49" spans="2:30" s="40" customFormat="1" x14ac:dyDescent="0.2">
      <c r="B49" s="47"/>
      <c r="C49" s="50"/>
      <c r="D49" s="46" t="s">
        <v>86</v>
      </c>
      <c r="E49" s="47"/>
      <c r="F49" s="52"/>
      <c r="G49" s="52"/>
      <c r="H49" s="53"/>
      <c r="I49" s="53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54"/>
      <c r="Z49" s="54"/>
      <c r="AA49" s="44"/>
      <c r="AB49" s="45"/>
      <c r="AC49" s="47"/>
      <c r="AD49" s="56"/>
    </row>
    <row r="50" spans="2:30" s="40" customFormat="1" ht="33.75" x14ac:dyDescent="0.2">
      <c r="B50" s="49" t="s">
        <v>87</v>
      </c>
      <c r="C50" s="50"/>
      <c r="D50" s="41" t="s">
        <v>110</v>
      </c>
      <c r="E50" s="42" t="s">
        <v>111</v>
      </c>
      <c r="F50" s="51" t="s">
        <v>97</v>
      </c>
      <c r="G50" s="52" t="s">
        <v>52</v>
      </c>
      <c r="H50" s="53"/>
      <c r="I50" s="53"/>
      <c r="J50" s="48"/>
      <c r="K50" s="43">
        <v>386765</v>
      </c>
      <c r="L50" s="43"/>
      <c r="M50" s="43">
        <v>374164</v>
      </c>
      <c r="N50" s="43">
        <f>+K50+M50</f>
        <v>760929</v>
      </c>
      <c r="O50" s="43"/>
      <c r="P50" s="43">
        <v>116034</v>
      </c>
      <c r="Q50" s="43"/>
      <c r="R50" s="43">
        <v>112245</v>
      </c>
      <c r="S50" s="43">
        <f>+P50+R50</f>
        <v>228279</v>
      </c>
      <c r="T50" s="43"/>
      <c r="U50" s="43">
        <f>K50-P50</f>
        <v>270731</v>
      </c>
      <c r="V50" s="43"/>
      <c r="W50" s="43">
        <f>+M50-R50</f>
        <v>261919</v>
      </c>
      <c r="X50" s="43">
        <f>SUM(U50:W50)</f>
        <v>532650</v>
      </c>
      <c r="Y50" s="54">
        <f>(P50/K50)*100</f>
        <v>30.001163497214073</v>
      </c>
      <c r="Z50" s="54">
        <v>30</v>
      </c>
      <c r="AA50" s="44" t="s">
        <v>112</v>
      </c>
      <c r="AB50" s="45" t="s">
        <v>113</v>
      </c>
      <c r="AC50" s="45"/>
      <c r="AD50" s="55"/>
    </row>
    <row r="51" spans="2:30" s="40" customFormat="1" x14ac:dyDescent="0.2">
      <c r="B51" s="98"/>
      <c r="C51" s="50"/>
      <c r="D51" s="41"/>
      <c r="E51" s="42"/>
      <c r="F51" s="51"/>
      <c r="G51" s="52"/>
      <c r="H51" s="53"/>
      <c r="I51" s="53"/>
      <c r="J51" s="48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54"/>
      <c r="Z51" s="54"/>
      <c r="AA51" s="44"/>
      <c r="AB51" s="45"/>
      <c r="AC51" s="45"/>
      <c r="AD51" s="55"/>
    </row>
    <row r="52" spans="2:30" s="40" customFormat="1" ht="33.75" x14ac:dyDescent="0.2">
      <c r="B52" s="49" t="s">
        <v>89</v>
      </c>
      <c r="C52" s="50"/>
      <c r="D52" s="41" t="s">
        <v>88</v>
      </c>
      <c r="E52" s="42" t="s">
        <v>90</v>
      </c>
      <c r="F52" s="51" t="s">
        <v>109</v>
      </c>
      <c r="G52" s="52" t="s">
        <v>52</v>
      </c>
      <c r="H52" s="53"/>
      <c r="I52" s="53"/>
      <c r="J52" s="48"/>
      <c r="K52" s="43">
        <v>512250</v>
      </c>
      <c r="L52" s="43"/>
      <c r="M52" s="43">
        <v>407780</v>
      </c>
      <c r="N52" s="43">
        <f>+K52+M52</f>
        <v>920030</v>
      </c>
      <c r="O52" s="43"/>
      <c r="P52" s="43">
        <v>153682</v>
      </c>
      <c r="Q52" s="43"/>
      <c r="R52" s="43">
        <v>122327</v>
      </c>
      <c r="S52" s="43">
        <f>+P52+R52</f>
        <v>276009</v>
      </c>
      <c r="T52" s="43"/>
      <c r="U52" s="43">
        <f>K52-P52</f>
        <v>358568</v>
      </c>
      <c r="V52" s="43"/>
      <c r="W52" s="43">
        <f>+M52-R52</f>
        <v>285453</v>
      </c>
      <c r="X52" s="43">
        <f>SUM(U52:W52)</f>
        <v>644021</v>
      </c>
      <c r="Y52" s="54">
        <f>(P52/K52)*100</f>
        <v>30.001366520253782</v>
      </c>
      <c r="Z52" s="54">
        <v>30</v>
      </c>
      <c r="AA52" s="44" t="s">
        <v>112</v>
      </c>
      <c r="AB52" s="45" t="s">
        <v>114</v>
      </c>
      <c r="AC52" s="45"/>
      <c r="AD52" s="55"/>
    </row>
    <row r="53" spans="2:30" s="40" customFormat="1" x14ac:dyDescent="0.2">
      <c r="B53" s="49"/>
      <c r="C53" s="50"/>
      <c r="D53" s="41"/>
      <c r="E53" s="42"/>
      <c r="F53" s="51"/>
      <c r="G53" s="52"/>
      <c r="H53" s="53"/>
      <c r="I53" s="53"/>
      <c r="J53" s="48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54"/>
      <c r="Z53" s="54"/>
      <c r="AA53" s="44"/>
      <c r="AB53" s="45"/>
      <c r="AC53" s="45"/>
      <c r="AD53" s="55"/>
    </row>
    <row r="54" spans="2:30" s="40" customFormat="1" x14ac:dyDescent="0.2">
      <c r="B54" s="98"/>
      <c r="C54" s="50"/>
      <c r="D54" s="41"/>
      <c r="E54" s="42"/>
      <c r="F54" s="51"/>
      <c r="G54" s="52"/>
      <c r="H54" s="53"/>
      <c r="I54" s="53"/>
      <c r="J54" s="48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54"/>
      <c r="Z54" s="54"/>
      <c r="AA54" s="44"/>
      <c r="AB54" s="45"/>
      <c r="AC54" s="45"/>
      <c r="AD54" s="55"/>
    </row>
    <row r="55" spans="2:30" s="40" customFormat="1" x14ac:dyDescent="0.2">
      <c r="B55" s="49"/>
      <c r="C55" s="50"/>
      <c r="D55" s="41"/>
      <c r="E55" s="42"/>
      <c r="F55" s="51"/>
      <c r="G55" s="52"/>
      <c r="H55" s="53"/>
      <c r="I55" s="53"/>
      <c r="J55" s="48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54"/>
      <c r="Z55" s="54"/>
      <c r="AA55" s="44"/>
      <c r="AB55" s="45"/>
      <c r="AC55" s="45"/>
      <c r="AD55" s="55"/>
    </row>
    <row r="56" spans="2:30" s="40" customFormat="1" x14ac:dyDescent="0.2">
      <c r="B56" s="49"/>
      <c r="C56" s="50"/>
      <c r="D56" s="41"/>
      <c r="E56" s="42"/>
      <c r="F56" s="51"/>
      <c r="G56" s="52"/>
      <c r="H56" s="53"/>
      <c r="I56" s="53"/>
      <c r="J56" s="48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54"/>
      <c r="Z56" s="54"/>
      <c r="AA56" s="44"/>
      <c r="AB56" s="45"/>
      <c r="AC56" s="45"/>
      <c r="AD56" s="55"/>
    </row>
    <row r="57" spans="2:30" s="40" customFormat="1" x14ac:dyDescent="0.2">
      <c r="B57" s="49"/>
      <c r="C57" s="50"/>
      <c r="D57" s="41"/>
      <c r="E57" s="42"/>
      <c r="F57" s="51"/>
      <c r="G57" s="52"/>
      <c r="H57" s="53"/>
      <c r="I57" s="53"/>
      <c r="J57" s="48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54"/>
      <c r="Z57" s="54"/>
      <c r="AA57" s="44"/>
      <c r="AB57" s="45"/>
      <c r="AC57" s="45"/>
      <c r="AD57" s="55"/>
    </row>
    <row r="58" spans="2:30" s="40" customFormat="1" x14ac:dyDescent="0.2">
      <c r="B58" s="49"/>
      <c r="C58" s="50"/>
      <c r="D58" s="41"/>
      <c r="E58" s="42"/>
      <c r="F58" s="51"/>
      <c r="G58" s="52"/>
      <c r="H58" s="53"/>
      <c r="I58" s="53"/>
      <c r="J58" s="48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54"/>
      <c r="Z58" s="54"/>
      <c r="AA58" s="44"/>
      <c r="AB58" s="45"/>
      <c r="AC58" s="45"/>
      <c r="AD58" s="55"/>
    </row>
    <row r="59" spans="2:30" s="40" customFormat="1" x14ac:dyDescent="0.2">
      <c r="B59" s="49"/>
      <c r="C59" s="50"/>
      <c r="D59" s="41"/>
      <c r="E59" s="42"/>
      <c r="F59" s="51"/>
      <c r="G59" s="52"/>
      <c r="H59" s="53"/>
      <c r="I59" s="53"/>
      <c r="J59" s="48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4"/>
      <c r="Z59" s="54"/>
      <c r="AA59" s="44"/>
      <c r="AB59" s="45"/>
      <c r="AC59" s="45"/>
      <c r="AD59" s="55"/>
    </row>
    <row r="60" spans="2:30" s="40" customFormat="1" x14ac:dyDescent="0.2">
      <c r="B60" s="49"/>
      <c r="C60" s="50"/>
      <c r="D60" s="41"/>
      <c r="E60" s="42"/>
      <c r="F60" s="51"/>
      <c r="G60" s="52"/>
      <c r="H60" s="53"/>
      <c r="I60" s="53"/>
      <c r="J60" s="48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54"/>
      <c r="Z60" s="54"/>
      <c r="AA60" s="44"/>
      <c r="AB60" s="45"/>
      <c r="AC60" s="45"/>
      <c r="AD60" s="55"/>
    </row>
    <row r="61" spans="2:30" s="40" customFormat="1" x14ac:dyDescent="0.2">
      <c r="B61" s="49"/>
      <c r="C61" s="50"/>
      <c r="D61" s="41"/>
      <c r="E61" s="42"/>
      <c r="F61" s="51"/>
      <c r="G61" s="52"/>
      <c r="H61" s="53"/>
      <c r="I61" s="53"/>
      <c r="J61" s="48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54"/>
      <c r="Z61" s="54"/>
      <c r="AA61" s="44"/>
      <c r="AB61" s="45"/>
      <c r="AC61" s="45"/>
      <c r="AD61" s="55"/>
    </row>
    <row r="62" spans="2:30" s="40" customFormat="1" x14ac:dyDescent="0.2">
      <c r="B62" s="49"/>
      <c r="C62" s="50"/>
      <c r="D62" s="41"/>
      <c r="E62" s="42"/>
      <c r="F62" s="51"/>
      <c r="G62" s="52"/>
      <c r="H62" s="53"/>
      <c r="I62" s="53"/>
      <c r="J62" s="48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4"/>
      <c r="Z62" s="54"/>
      <c r="AA62" s="44"/>
      <c r="AB62" s="45"/>
      <c r="AC62" s="45"/>
      <c r="AD62" s="55"/>
    </row>
    <row r="63" spans="2:30" s="40" customFormat="1" x14ac:dyDescent="0.2">
      <c r="B63" s="49"/>
      <c r="C63" s="50"/>
      <c r="D63" s="41"/>
      <c r="E63" s="42"/>
      <c r="F63" s="51"/>
      <c r="G63" s="52"/>
      <c r="H63" s="53"/>
      <c r="I63" s="53"/>
      <c r="J63" s="48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4"/>
      <c r="Z63" s="54"/>
      <c r="AA63" s="44"/>
      <c r="AB63" s="45"/>
      <c r="AC63" s="45"/>
      <c r="AD63" s="55"/>
    </row>
    <row r="64" spans="2:30" s="40" customFormat="1" x14ac:dyDescent="0.2">
      <c r="B64" s="49"/>
      <c r="C64" s="50"/>
      <c r="D64" s="41"/>
      <c r="E64" s="42"/>
      <c r="F64" s="51"/>
      <c r="G64" s="52"/>
      <c r="H64" s="53"/>
      <c r="I64" s="53"/>
      <c r="J64" s="48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4"/>
      <c r="Z64" s="54"/>
      <c r="AA64" s="44"/>
      <c r="AB64" s="45"/>
      <c r="AC64" s="45"/>
      <c r="AD64" s="55"/>
    </row>
    <row r="65" spans="2:30" s="40" customFormat="1" x14ac:dyDescent="0.2">
      <c r="B65" s="49"/>
      <c r="C65" s="50"/>
      <c r="D65" s="41"/>
      <c r="E65" s="42"/>
      <c r="F65" s="51"/>
      <c r="G65" s="52"/>
      <c r="H65" s="53"/>
      <c r="I65" s="53"/>
      <c r="J65" s="48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4"/>
      <c r="Z65" s="54"/>
      <c r="AA65" s="44"/>
      <c r="AB65" s="45"/>
      <c r="AC65" s="45"/>
      <c r="AD65" s="55"/>
    </row>
    <row r="66" spans="2:30" s="40" customFormat="1" x14ac:dyDescent="0.2">
      <c r="B66" s="49"/>
      <c r="C66" s="50"/>
      <c r="D66" s="41"/>
      <c r="E66" s="42"/>
      <c r="F66" s="51"/>
      <c r="G66" s="52"/>
      <c r="H66" s="53"/>
      <c r="I66" s="53"/>
      <c r="J66" s="48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4"/>
      <c r="Z66" s="54"/>
      <c r="AA66" s="44"/>
      <c r="AB66" s="45"/>
      <c r="AC66" s="45"/>
      <c r="AD66" s="55"/>
    </row>
    <row r="67" spans="2:30" s="40" customFormat="1" x14ac:dyDescent="0.2">
      <c r="B67" s="49"/>
      <c r="C67" s="50"/>
      <c r="D67" s="41"/>
      <c r="E67" s="42"/>
      <c r="F67" s="51"/>
      <c r="G67" s="52"/>
      <c r="H67" s="53"/>
      <c r="I67" s="53"/>
      <c r="J67" s="48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4"/>
      <c r="Z67" s="54"/>
      <c r="AA67" s="44"/>
      <c r="AB67" s="45"/>
      <c r="AC67" s="45"/>
      <c r="AD67" s="55"/>
    </row>
    <row r="68" spans="2:30" s="40" customFormat="1" x14ac:dyDescent="0.2">
      <c r="B68" s="49"/>
      <c r="C68" s="50"/>
      <c r="D68" s="41"/>
      <c r="E68" s="42"/>
      <c r="F68" s="51"/>
      <c r="G68" s="52"/>
      <c r="H68" s="53"/>
      <c r="I68" s="53"/>
      <c r="J68" s="48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54"/>
      <c r="Z68" s="54"/>
      <c r="AA68" s="44"/>
      <c r="AB68" s="45"/>
      <c r="AC68" s="45"/>
      <c r="AD68" s="55"/>
    </row>
    <row r="69" spans="2:30" s="40" customFormat="1" x14ac:dyDescent="0.2">
      <c r="B69" s="49"/>
      <c r="C69" s="50"/>
      <c r="D69" s="41"/>
      <c r="E69" s="42"/>
      <c r="F69" s="51"/>
      <c r="G69" s="52"/>
      <c r="H69" s="53"/>
      <c r="I69" s="53"/>
      <c r="J69" s="48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4"/>
      <c r="Z69" s="54"/>
      <c r="AA69" s="44"/>
      <c r="AB69" s="45"/>
      <c r="AC69" s="45"/>
      <c r="AD69" s="55"/>
    </row>
    <row r="70" spans="2:30" s="40" customFormat="1" x14ac:dyDescent="0.2">
      <c r="B70" s="49"/>
      <c r="C70" s="50"/>
      <c r="D70" s="41"/>
      <c r="E70" s="42"/>
      <c r="F70" s="51"/>
      <c r="G70" s="52"/>
      <c r="H70" s="53"/>
      <c r="I70" s="53"/>
      <c r="J70" s="48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4"/>
      <c r="Z70" s="54"/>
      <c r="AA70" s="44"/>
      <c r="AB70" s="45"/>
      <c r="AC70" s="45"/>
      <c r="AD70" s="55"/>
    </row>
    <row r="71" spans="2:30" s="40" customFormat="1" x14ac:dyDescent="0.2">
      <c r="B71" s="49"/>
      <c r="C71" s="50"/>
      <c r="D71" s="41"/>
      <c r="E71" s="42"/>
      <c r="F71" s="51"/>
      <c r="G71" s="52"/>
      <c r="H71" s="53"/>
      <c r="I71" s="53"/>
      <c r="J71" s="48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4"/>
      <c r="Z71" s="54"/>
      <c r="AA71" s="44"/>
      <c r="AB71" s="45"/>
      <c r="AC71" s="45"/>
      <c r="AD71" s="55"/>
    </row>
    <row r="72" spans="2:30" s="40" customFormat="1" x14ac:dyDescent="0.2">
      <c r="B72" s="49"/>
      <c r="C72" s="50"/>
      <c r="D72" s="41"/>
      <c r="E72" s="42"/>
      <c r="F72" s="51"/>
      <c r="G72" s="52"/>
      <c r="H72" s="53"/>
      <c r="I72" s="53"/>
      <c r="J72" s="4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4"/>
      <c r="Z72" s="54"/>
      <c r="AA72" s="44"/>
      <c r="AB72" s="45"/>
      <c r="AC72" s="45"/>
      <c r="AD72" s="55"/>
    </row>
    <row r="73" spans="2:30" s="40" customFormat="1" x14ac:dyDescent="0.2">
      <c r="B73" s="49"/>
      <c r="C73" s="50"/>
      <c r="D73" s="41"/>
      <c r="E73" s="42"/>
      <c r="F73" s="51"/>
      <c r="G73" s="52"/>
      <c r="H73" s="53"/>
      <c r="I73" s="53"/>
      <c r="J73" s="48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4"/>
      <c r="Z73" s="54"/>
      <c r="AA73" s="44"/>
      <c r="AB73" s="45"/>
      <c r="AC73" s="45"/>
      <c r="AD73" s="55"/>
    </row>
    <row r="74" spans="2:30" s="40" customFormat="1" x14ac:dyDescent="0.2">
      <c r="B74" s="49"/>
      <c r="C74" s="50"/>
      <c r="D74" s="41"/>
      <c r="E74" s="42"/>
      <c r="F74" s="51"/>
      <c r="G74" s="52"/>
      <c r="H74" s="53"/>
      <c r="I74" s="53"/>
      <c r="J74" s="48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54"/>
      <c r="Z74" s="54"/>
      <c r="AA74" s="44"/>
      <c r="AB74" s="45"/>
      <c r="AC74" s="45"/>
      <c r="AD74" s="55"/>
    </row>
    <row r="75" spans="2:30" s="40" customFormat="1" x14ac:dyDescent="0.2">
      <c r="B75" s="49"/>
      <c r="C75" s="50"/>
      <c r="D75" s="41"/>
      <c r="E75" s="42"/>
      <c r="F75" s="51"/>
      <c r="G75" s="52"/>
      <c r="H75" s="53"/>
      <c r="I75" s="53"/>
      <c r="J75" s="48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4"/>
      <c r="Z75" s="54"/>
      <c r="AA75" s="44"/>
      <c r="AB75" s="45"/>
      <c r="AC75" s="45"/>
      <c r="AD75" s="55"/>
    </row>
    <row r="76" spans="2:30" s="40" customFormat="1" x14ac:dyDescent="0.2">
      <c r="B76" s="49"/>
      <c r="C76" s="50"/>
      <c r="D76" s="41"/>
      <c r="E76" s="42"/>
      <c r="F76" s="51"/>
      <c r="G76" s="52"/>
      <c r="H76" s="53"/>
      <c r="I76" s="53"/>
      <c r="J76" s="4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4"/>
      <c r="Z76" s="54"/>
      <c r="AA76" s="44"/>
      <c r="AB76" s="45"/>
      <c r="AC76" s="45"/>
      <c r="AD76" s="55"/>
    </row>
    <row r="77" spans="2:30" s="40" customFormat="1" x14ac:dyDescent="0.2">
      <c r="B77" s="49"/>
      <c r="C77" s="50"/>
      <c r="D77" s="41"/>
      <c r="E77" s="42"/>
      <c r="F77" s="51"/>
      <c r="G77" s="52"/>
      <c r="H77" s="53"/>
      <c r="I77" s="53"/>
      <c r="J77" s="48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54"/>
      <c r="Z77" s="54"/>
      <c r="AA77" s="44"/>
      <c r="AB77" s="45"/>
      <c r="AC77" s="45"/>
      <c r="AD77" s="55"/>
    </row>
    <row r="78" spans="2:30" s="40" customFormat="1" x14ac:dyDescent="0.2">
      <c r="B78" s="49"/>
      <c r="C78" s="50"/>
      <c r="D78" s="41"/>
      <c r="E78" s="42"/>
      <c r="F78" s="51"/>
      <c r="G78" s="52"/>
      <c r="H78" s="53"/>
      <c r="I78" s="53"/>
      <c r="J78" s="48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54"/>
      <c r="Z78" s="54"/>
      <c r="AA78" s="44"/>
      <c r="AB78" s="45"/>
      <c r="AC78" s="45"/>
      <c r="AD78" s="55"/>
    </row>
    <row r="79" spans="2:30" s="40" customFormat="1" x14ac:dyDescent="0.2">
      <c r="B79" s="49"/>
      <c r="C79" s="50"/>
      <c r="D79" s="41"/>
      <c r="E79" s="42"/>
      <c r="F79" s="51"/>
      <c r="G79" s="52"/>
      <c r="H79" s="53"/>
      <c r="I79" s="53"/>
      <c r="J79" s="48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54"/>
      <c r="Z79" s="54"/>
      <c r="AA79" s="44"/>
      <c r="AB79" s="45"/>
      <c r="AC79" s="45"/>
      <c r="AD79" s="55"/>
    </row>
    <row r="80" spans="2:30" s="40" customFormat="1" x14ac:dyDescent="0.2">
      <c r="B80" s="49"/>
      <c r="C80" s="50"/>
      <c r="D80" s="41"/>
      <c r="E80" s="42"/>
      <c r="F80" s="51"/>
      <c r="G80" s="52"/>
      <c r="H80" s="53"/>
      <c r="I80" s="53"/>
      <c r="J80" s="48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54"/>
      <c r="Z80" s="54"/>
      <c r="AA80" s="44"/>
      <c r="AB80" s="45"/>
      <c r="AC80" s="45"/>
      <c r="AD80" s="55"/>
    </row>
    <row r="81" spans="2:30" s="40" customFormat="1" x14ac:dyDescent="0.2">
      <c r="B81" s="49"/>
      <c r="C81" s="50"/>
      <c r="D81" s="41"/>
      <c r="E81" s="42"/>
      <c r="F81" s="51"/>
      <c r="G81" s="52"/>
      <c r="H81" s="53"/>
      <c r="I81" s="53"/>
      <c r="J81" s="48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54"/>
      <c r="Z81" s="54"/>
      <c r="AA81" s="44"/>
      <c r="AB81" s="45"/>
      <c r="AC81" s="45"/>
      <c r="AD81" s="55"/>
    </row>
    <row r="82" spans="2:30" s="40" customFormat="1" x14ac:dyDescent="0.2">
      <c r="B82" s="49"/>
      <c r="C82" s="50"/>
      <c r="D82" s="41"/>
      <c r="E82" s="42"/>
      <c r="F82" s="51"/>
      <c r="G82" s="52"/>
      <c r="H82" s="53"/>
      <c r="I82" s="53"/>
      <c r="J82" s="48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54"/>
      <c r="Z82" s="54"/>
      <c r="AA82" s="44"/>
      <c r="AB82" s="45"/>
      <c r="AC82" s="45"/>
      <c r="AD82" s="55"/>
    </row>
    <row r="83" spans="2:30" s="40" customFormat="1" x14ac:dyDescent="0.2">
      <c r="B83" s="49"/>
      <c r="C83" s="50"/>
      <c r="D83" s="41"/>
      <c r="E83" s="42"/>
      <c r="F83" s="51"/>
      <c r="G83" s="52"/>
      <c r="H83" s="53"/>
      <c r="I83" s="53"/>
      <c r="J83" s="48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54"/>
      <c r="Z83" s="54"/>
      <c r="AA83" s="44"/>
      <c r="AB83" s="45"/>
      <c r="AC83" s="45"/>
      <c r="AD83" s="55"/>
    </row>
    <row r="84" spans="2:30" s="40" customFormat="1" x14ac:dyDescent="0.2">
      <c r="B84" s="49"/>
      <c r="C84" s="50"/>
      <c r="D84" s="41"/>
      <c r="E84" s="42"/>
      <c r="F84" s="51"/>
      <c r="G84" s="52"/>
      <c r="H84" s="53"/>
      <c r="I84" s="53"/>
      <c r="J84" s="48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4"/>
      <c r="Z84" s="54"/>
      <c r="AA84" s="44"/>
      <c r="AB84" s="45"/>
      <c r="AC84" s="45"/>
      <c r="AD84" s="55"/>
    </row>
    <row r="85" spans="2:30" s="40" customFormat="1" x14ac:dyDescent="0.2">
      <c r="B85" s="49"/>
      <c r="C85" s="50"/>
      <c r="D85" s="41"/>
      <c r="E85" s="42"/>
      <c r="F85" s="51"/>
      <c r="G85" s="52"/>
      <c r="H85" s="53"/>
      <c r="I85" s="53"/>
      <c r="J85" s="48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4"/>
      <c r="Z85" s="54"/>
      <c r="AA85" s="44"/>
      <c r="AB85" s="45"/>
      <c r="AC85" s="45"/>
      <c r="AD85" s="55"/>
    </row>
    <row r="86" spans="2:30" s="40" customFormat="1" x14ac:dyDescent="0.2">
      <c r="B86" s="49"/>
      <c r="C86" s="50"/>
      <c r="D86" s="41"/>
      <c r="E86" s="42"/>
      <c r="F86" s="51"/>
      <c r="G86" s="52"/>
      <c r="H86" s="53"/>
      <c r="I86" s="53"/>
      <c r="J86" s="48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4"/>
      <c r="Z86" s="54"/>
      <c r="AA86" s="44"/>
      <c r="AB86" s="45"/>
      <c r="AC86" s="45"/>
      <c r="AD86" s="55"/>
    </row>
    <row r="87" spans="2:30" s="40" customFormat="1" x14ac:dyDescent="0.2">
      <c r="B87" s="49"/>
      <c r="C87" s="50"/>
      <c r="D87" s="41"/>
      <c r="E87" s="42"/>
      <c r="F87" s="51"/>
      <c r="G87" s="52"/>
      <c r="H87" s="53"/>
      <c r="I87" s="53"/>
      <c r="J87" s="48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4"/>
      <c r="Z87" s="54"/>
      <c r="AA87" s="44"/>
      <c r="AB87" s="45"/>
      <c r="AC87" s="45"/>
      <c r="AD87" s="55"/>
    </row>
    <row r="88" spans="2:30" s="40" customFormat="1" x14ac:dyDescent="0.2">
      <c r="B88" s="49"/>
      <c r="C88" s="50"/>
      <c r="D88" s="41"/>
      <c r="E88" s="42"/>
      <c r="F88" s="51"/>
      <c r="G88" s="52"/>
      <c r="H88" s="53"/>
      <c r="I88" s="53"/>
      <c r="J88" s="48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54"/>
      <c r="Z88" s="54"/>
      <c r="AA88" s="44"/>
      <c r="AB88" s="45"/>
      <c r="AC88" s="45"/>
      <c r="AD88" s="55"/>
    </row>
    <row r="89" spans="2:30" s="40" customFormat="1" x14ac:dyDescent="0.2">
      <c r="B89" s="49"/>
      <c r="C89" s="50"/>
      <c r="D89" s="41"/>
      <c r="E89" s="42"/>
      <c r="F89" s="51"/>
      <c r="G89" s="52"/>
      <c r="H89" s="53"/>
      <c r="I89" s="53"/>
      <c r="J89" s="48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54"/>
      <c r="Z89" s="54"/>
      <c r="AA89" s="44"/>
      <c r="AB89" s="45"/>
      <c r="AC89" s="45"/>
      <c r="AD89" s="55"/>
    </row>
    <row r="90" spans="2:30" s="40" customFormat="1" x14ac:dyDescent="0.2">
      <c r="B90" s="49"/>
      <c r="C90" s="50"/>
      <c r="D90" s="41"/>
      <c r="E90" s="42"/>
      <c r="F90" s="51"/>
      <c r="G90" s="52"/>
      <c r="H90" s="53"/>
      <c r="I90" s="53"/>
      <c r="J90" s="48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54"/>
      <c r="Z90" s="54"/>
      <c r="AA90" s="44"/>
      <c r="AB90" s="45"/>
      <c r="AC90" s="45"/>
      <c r="AD90" s="55"/>
    </row>
    <row r="91" spans="2:30" s="40" customFormat="1" x14ac:dyDescent="0.2">
      <c r="B91" s="49"/>
      <c r="C91" s="50"/>
      <c r="D91" s="41"/>
      <c r="E91" s="42"/>
      <c r="F91" s="51"/>
      <c r="G91" s="52"/>
      <c r="H91" s="53"/>
      <c r="I91" s="53"/>
      <c r="J91" s="48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54"/>
      <c r="Z91" s="54"/>
      <c r="AA91" s="44"/>
      <c r="AB91" s="45"/>
      <c r="AC91" s="45"/>
      <c r="AD91" s="55"/>
    </row>
    <row r="92" spans="2:30" s="40" customFormat="1" x14ac:dyDescent="0.2">
      <c r="B92" s="49"/>
      <c r="C92" s="50"/>
      <c r="D92" s="41"/>
      <c r="E92" s="42"/>
      <c r="F92" s="51"/>
      <c r="G92" s="52"/>
      <c r="H92" s="53"/>
      <c r="I92" s="53"/>
      <c r="J92" s="48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54"/>
      <c r="Z92" s="54"/>
      <c r="AA92" s="44"/>
      <c r="AB92" s="45"/>
      <c r="AC92" s="45"/>
      <c r="AD92" s="55"/>
    </row>
    <row r="93" spans="2:30" s="40" customFormat="1" x14ac:dyDescent="0.2">
      <c r="B93" s="98"/>
      <c r="C93" s="50"/>
      <c r="D93" s="41"/>
      <c r="E93" s="42"/>
      <c r="F93" s="51"/>
      <c r="G93" s="52"/>
      <c r="H93" s="53"/>
      <c r="I93" s="53"/>
      <c r="J93" s="48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54"/>
      <c r="Z93" s="54"/>
      <c r="AA93" s="44"/>
      <c r="AB93" s="45"/>
      <c r="AC93" s="45"/>
      <c r="AD93" s="55"/>
    </row>
    <row r="94" spans="2:30" s="40" customFormat="1" x14ac:dyDescent="0.2">
      <c r="B94" s="49"/>
      <c r="C94" s="50"/>
      <c r="D94" s="41"/>
      <c r="E94" s="42"/>
      <c r="F94" s="51"/>
      <c r="G94" s="52"/>
      <c r="H94" s="53"/>
      <c r="I94" s="53"/>
      <c r="J94" s="48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54"/>
      <c r="Z94" s="54"/>
      <c r="AA94" s="44"/>
      <c r="AB94" s="45"/>
      <c r="AC94" s="45"/>
      <c r="AD94" s="55"/>
    </row>
    <row r="95" spans="2:30" s="40" customFormat="1" x14ac:dyDescent="0.2">
      <c r="B95" s="98"/>
      <c r="C95" s="50"/>
      <c r="D95" s="41"/>
      <c r="E95" s="42"/>
      <c r="F95" s="51"/>
      <c r="G95" s="52"/>
      <c r="H95" s="53"/>
      <c r="I95" s="53"/>
      <c r="J95" s="48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54"/>
      <c r="Z95" s="54"/>
      <c r="AA95" s="44"/>
      <c r="AB95" s="45"/>
      <c r="AC95" s="45"/>
      <c r="AD95" s="55"/>
    </row>
    <row r="96" spans="2:30" s="40" customFormat="1" x14ac:dyDescent="0.2">
      <c r="B96" s="49"/>
      <c r="C96" s="50"/>
      <c r="D96" s="41"/>
      <c r="E96" s="42"/>
      <c r="F96" s="51"/>
      <c r="G96" s="52"/>
      <c r="H96" s="53"/>
      <c r="I96" s="53"/>
      <c r="J96" s="48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54"/>
      <c r="Z96" s="54"/>
      <c r="AA96" s="44"/>
      <c r="AB96" s="45"/>
      <c r="AC96" s="45"/>
      <c r="AD96" s="55"/>
    </row>
    <row r="97" spans="2:31" s="40" customFormat="1" x14ac:dyDescent="0.2">
      <c r="B97" s="98"/>
      <c r="C97" s="50"/>
      <c r="D97" s="41"/>
      <c r="E97" s="42"/>
      <c r="F97" s="51"/>
      <c r="G97" s="52"/>
      <c r="H97" s="53"/>
      <c r="I97" s="53"/>
      <c r="J97" s="48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54"/>
      <c r="Z97" s="54"/>
      <c r="AA97" s="44"/>
      <c r="AB97" s="45"/>
      <c r="AC97" s="45"/>
      <c r="AD97" s="55"/>
    </row>
    <row r="98" spans="2:31" s="40" customFormat="1" x14ac:dyDescent="0.2">
      <c r="B98" s="49"/>
      <c r="C98" s="50"/>
      <c r="D98" s="41"/>
      <c r="E98" s="42"/>
      <c r="F98" s="51"/>
      <c r="G98" s="52"/>
      <c r="H98" s="53"/>
      <c r="I98" s="53"/>
      <c r="J98" s="48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54"/>
      <c r="Z98" s="54"/>
      <c r="AA98" s="44"/>
      <c r="AB98" s="45"/>
      <c r="AC98" s="45"/>
      <c r="AD98" s="55"/>
    </row>
    <row r="99" spans="2:31" s="40" customFormat="1" ht="19.5" customHeight="1" x14ac:dyDescent="0.2">
      <c r="B99" s="98"/>
      <c r="C99" s="50"/>
      <c r="D99" s="41"/>
      <c r="E99" s="42"/>
      <c r="F99" s="51"/>
      <c r="G99" s="52"/>
      <c r="H99" s="53"/>
      <c r="I99" s="53"/>
      <c r="J99" s="48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54"/>
      <c r="Z99" s="54"/>
      <c r="AA99" s="44"/>
      <c r="AB99" s="45"/>
      <c r="AC99" s="45"/>
      <c r="AD99" s="55"/>
    </row>
    <row r="100" spans="2:31" s="40" customFormat="1" ht="39.75" customHeight="1" x14ac:dyDescent="0.2">
      <c r="B100" s="98"/>
      <c r="C100" s="50"/>
      <c r="D100" s="41"/>
      <c r="E100" s="42"/>
      <c r="F100" s="51"/>
      <c r="G100" s="52"/>
      <c r="H100" s="53"/>
      <c r="I100" s="53"/>
      <c r="J100" s="48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54"/>
      <c r="Z100" s="54"/>
      <c r="AA100" s="44"/>
      <c r="AB100" s="45"/>
      <c r="AC100" s="45"/>
      <c r="AD100" s="55"/>
    </row>
    <row r="101" spans="2:31" s="40" customFormat="1" ht="42.75" customHeight="1" x14ac:dyDescent="0.2">
      <c r="B101" s="98"/>
      <c r="C101" s="50"/>
      <c r="D101" s="41"/>
      <c r="E101" s="42"/>
      <c r="F101" s="51"/>
      <c r="G101" s="52"/>
      <c r="H101" s="53"/>
      <c r="I101" s="53"/>
      <c r="J101" s="48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54"/>
      <c r="Z101" s="54"/>
      <c r="AA101" s="44"/>
      <c r="AB101" s="45"/>
      <c r="AC101" s="45"/>
      <c r="AD101" s="55"/>
    </row>
    <row r="102" spans="2:31" s="40" customFormat="1" x14ac:dyDescent="0.2">
      <c r="B102" s="49"/>
      <c r="C102" s="50"/>
      <c r="D102" s="41"/>
      <c r="E102" s="42"/>
      <c r="F102" s="51"/>
      <c r="G102" s="52"/>
      <c r="H102" s="53"/>
      <c r="I102" s="53"/>
      <c r="J102" s="48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54"/>
      <c r="Z102" s="54"/>
      <c r="AA102" s="44"/>
      <c r="AB102" s="45"/>
      <c r="AC102" s="45"/>
      <c r="AD102" s="55"/>
    </row>
    <row r="103" spans="2:31" s="40" customFormat="1" x14ac:dyDescent="0.2">
      <c r="B103" s="85"/>
      <c r="C103" s="57"/>
      <c r="D103" s="58"/>
      <c r="E103" s="86"/>
      <c r="F103" s="87"/>
      <c r="G103" s="59"/>
      <c r="H103" s="60"/>
      <c r="I103" s="60"/>
      <c r="J103" s="61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3"/>
      <c r="Z103" s="63"/>
      <c r="AA103" s="64"/>
      <c r="AB103" s="65"/>
      <c r="AC103" s="65"/>
      <c r="AD103" s="88"/>
      <c r="AE103" s="89"/>
    </row>
    <row r="104" spans="2:31" s="1" customFormat="1" x14ac:dyDescent="0.2">
      <c r="H104" s="66"/>
      <c r="I104" s="67" t="s">
        <v>28</v>
      </c>
      <c r="J104" s="22"/>
      <c r="K104" s="36">
        <f>SUM(K48:K103)</f>
        <v>899015</v>
      </c>
      <c r="L104" s="36"/>
      <c r="M104" s="36">
        <f t="shared" ref="M104:X104" si="0">SUM(M48:M103)</f>
        <v>781944</v>
      </c>
      <c r="N104" s="36">
        <f t="shared" si="0"/>
        <v>1680959</v>
      </c>
      <c r="O104" s="36"/>
      <c r="P104" s="36">
        <f t="shared" si="0"/>
        <v>269716</v>
      </c>
      <c r="Q104" s="36"/>
      <c r="R104" s="36">
        <f t="shared" si="0"/>
        <v>234572</v>
      </c>
      <c r="S104" s="36">
        <f t="shared" si="0"/>
        <v>504288</v>
      </c>
      <c r="T104" s="36"/>
      <c r="U104" s="36">
        <f t="shared" si="0"/>
        <v>629299</v>
      </c>
      <c r="V104" s="36"/>
      <c r="W104" s="36">
        <f t="shared" si="0"/>
        <v>547372</v>
      </c>
      <c r="X104" s="36">
        <f t="shared" si="0"/>
        <v>1176671</v>
      </c>
      <c r="Y104" s="36"/>
      <c r="Z104" s="36"/>
    </row>
    <row r="105" spans="2:31" s="1" customFormat="1" x14ac:dyDescent="0.2">
      <c r="H105" s="66"/>
      <c r="I105" s="67" t="s">
        <v>29</v>
      </c>
      <c r="J105" s="23"/>
      <c r="K105" s="68">
        <f>K104</f>
        <v>899015</v>
      </c>
      <c r="L105" s="68"/>
      <c r="M105" s="68">
        <f t="shared" ref="M105:X106" si="1">M104</f>
        <v>781944</v>
      </c>
      <c r="N105" s="68">
        <f t="shared" si="1"/>
        <v>1680959</v>
      </c>
      <c r="O105" s="68"/>
      <c r="P105" s="68">
        <f t="shared" si="1"/>
        <v>269716</v>
      </c>
      <c r="Q105" s="68"/>
      <c r="R105" s="68">
        <f t="shared" si="1"/>
        <v>234572</v>
      </c>
      <c r="S105" s="68">
        <f t="shared" si="1"/>
        <v>504288</v>
      </c>
      <c r="T105" s="68"/>
      <c r="U105" s="68">
        <f t="shared" si="1"/>
        <v>629299</v>
      </c>
      <c r="V105" s="68"/>
      <c r="W105" s="68">
        <f t="shared" si="1"/>
        <v>547372</v>
      </c>
      <c r="X105" s="68">
        <f t="shared" si="1"/>
        <v>1176671</v>
      </c>
      <c r="Y105" s="68"/>
      <c r="Z105" s="68"/>
    </row>
    <row r="106" spans="2:31" s="1" customFormat="1" x14ac:dyDescent="0.2">
      <c r="H106" s="66"/>
      <c r="I106" s="67" t="s">
        <v>30</v>
      </c>
      <c r="J106" s="23"/>
      <c r="K106" s="68">
        <f>K105</f>
        <v>899015</v>
      </c>
      <c r="L106" s="68"/>
      <c r="M106" s="68">
        <f t="shared" si="1"/>
        <v>781944</v>
      </c>
      <c r="N106" s="68">
        <f t="shared" si="1"/>
        <v>1680959</v>
      </c>
      <c r="O106" s="68"/>
      <c r="P106" s="68">
        <f t="shared" si="1"/>
        <v>269716</v>
      </c>
      <c r="Q106" s="68"/>
      <c r="R106" s="68">
        <f t="shared" si="1"/>
        <v>234572</v>
      </c>
      <c r="S106" s="68">
        <f t="shared" si="1"/>
        <v>504288</v>
      </c>
      <c r="T106" s="68"/>
      <c r="U106" s="68">
        <f t="shared" si="1"/>
        <v>629299</v>
      </c>
      <c r="V106" s="68"/>
      <c r="W106" s="68">
        <f t="shared" si="1"/>
        <v>547372</v>
      </c>
      <c r="X106" s="68">
        <f t="shared" si="1"/>
        <v>1176671</v>
      </c>
      <c r="Y106" s="68"/>
      <c r="Z106" s="68"/>
    </row>
    <row r="107" spans="2:31" s="1" customFormat="1" x14ac:dyDescent="0.2">
      <c r="H107" s="66"/>
      <c r="I107" s="66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2:31" s="1" customFormat="1" ht="12" thickBot="1" x14ac:dyDescent="0.25">
      <c r="D108" s="69"/>
      <c r="H108" s="66"/>
      <c r="I108" s="66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0"/>
      <c r="Z108" s="110"/>
      <c r="AA108" s="110"/>
      <c r="AB108" s="110"/>
      <c r="AC108" s="110"/>
    </row>
    <row r="109" spans="2:31" s="1" customFormat="1" x14ac:dyDescent="0.2">
      <c r="D109" s="100" t="s">
        <v>79</v>
      </c>
      <c r="E109" s="100"/>
      <c r="H109" s="66"/>
      <c r="I109" s="66"/>
      <c r="J109" s="5"/>
      <c r="K109" s="5"/>
      <c r="L109" s="5"/>
      <c r="M109" s="101"/>
      <c r="N109" s="101"/>
      <c r="O109" s="101"/>
      <c r="P109" s="5"/>
      <c r="Q109" s="5"/>
      <c r="R109" s="5"/>
      <c r="S109" s="5"/>
      <c r="T109" s="5"/>
      <c r="U109" s="5"/>
      <c r="V109" s="5"/>
      <c r="W109" s="5"/>
      <c r="X109" s="5"/>
      <c r="Y109" s="111" t="s">
        <v>58</v>
      </c>
      <c r="Z109" s="112"/>
      <c r="AA109" s="112"/>
      <c r="AB109" s="112"/>
      <c r="AC109" s="112"/>
    </row>
    <row r="110" spans="2:31" s="1" customFormat="1" ht="22.5" customHeight="1" x14ac:dyDescent="0.2">
      <c r="D110" s="103" t="s">
        <v>80</v>
      </c>
      <c r="E110" s="103"/>
      <c r="H110" s="66"/>
      <c r="I110" s="66"/>
      <c r="J110" s="5"/>
      <c r="K110" s="5"/>
      <c r="L110" s="5"/>
      <c r="M110" s="101"/>
      <c r="N110" s="101"/>
      <c r="O110" s="101"/>
      <c r="P110" s="5"/>
      <c r="Q110" s="5"/>
      <c r="R110" s="5"/>
      <c r="S110" s="5"/>
      <c r="T110" s="5"/>
      <c r="U110" s="5"/>
      <c r="V110" s="5"/>
      <c r="W110" s="5"/>
      <c r="X110" s="102" t="s">
        <v>60</v>
      </c>
      <c r="Y110" s="102"/>
      <c r="Z110" s="102"/>
      <c r="AA110" s="102"/>
      <c r="AB110" s="102"/>
      <c r="AC110" s="102"/>
      <c r="AD110" s="102"/>
    </row>
    <row r="111" spans="2:31" s="70" customFormat="1" x14ac:dyDescent="0.2">
      <c r="C111" s="71" t="s">
        <v>43</v>
      </c>
      <c r="D111" s="99" t="s">
        <v>81</v>
      </c>
      <c r="E111" s="72"/>
      <c r="F111" s="72"/>
      <c r="H111" s="73"/>
      <c r="I111" s="73"/>
      <c r="J111" s="74"/>
      <c r="K111" s="6"/>
      <c r="L111" s="75"/>
      <c r="M111" s="75"/>
      <c r="N111" s="75"/>
      <c r="O111" s="75"/>
      <c r="P111" s="74"/>
      <c r="Q111" s="6"/>
      <c r="R111" s="75"/>
      <c r="S111" s="75"/>
      <c r="T111" s="75"/>
      <c r="U111" s="75"/>
      <c r="V111" s="75"/>
      <c r="W111" s="74"/>
      <c r="X111" s="6"/>
      <c r="Y111" s="75"/>
      <c r="Z111" s="75"/>
    </row>
    <row r="112" spans="2:31" s="1" customFormat="1" ht="5.25" customHeight="1" x14ac:dyDescent="0.2">
      <c r="B112" s="70"/>
      <c r="C112" s="71"/>
      <c r="H112" s="66"/>
      <c r="I112" s="66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30" s="2" customFormat="1" x14ac:dyDescent="0.2">
      <c r="B113" s="76" t="s">
        <v>1</v>
      </c>
      <c r="C113" s="76" t="s">
        <v>4</v>
      </c>
      <c r="D113" s="76"/>
      <c r="E113" s="76"/>
      <c r="F113" s="76"/>
      <c r="G113" s="76"/>
      <c r="H113" s="104" t="s">
        <v>11</v>
      </c>
      <c r="I113" s="105"/>
      <c r="J113" s="106" t="s">
        <v>37</v>
      </c>
      <c r="K113" s="107"/>
      <c r="L113" s="107"/>
      <c r="M113" s="107"/>
      <c r="N113" s="108"/>
      <c r="O113" s="106" t="s">
        <v>61</v>
      </c>
      <c r="P113" s="107"/>
      <c r="Q113" s="107"/>
      <c r="R113" s="107"/>
      <c r="S113" s="108"/>
      <c r="T113" s="106" t="s">
        <v>38</v>
      </c>
      <c r="U113" s="107"/>
      <c r="V113" s="107"/>
      <c r="W113" s="107"/>
      <c r="X113" s="108"/>
      <c r="Y113" s="77" t="s">
        <v>26</v>
      </c>
      <c r="Z113" s="77" t="s">
        <v>26</v>
      </c>
      <c r="AA113" s="104" t="s">
        <v>17</v>
      </c>
      <c r="AB113" s="109"/>
      <c r="AC113" s="105"/>
      <c r="AD113" s="78"/>
    </row>
    <row r="114" spans="2:30" s="2" customFormat="1" x14ac:dyDescent="0.2">
      <c r="B114" s="7" t="s">
        <v>2</v>
      </c>
      <c r="C114" s="7" t="s">
        <v>5</v>
      </c>
      <c r="D114" s="7" t="s">
        <v>6</v>
      </c>
      <c r="E114" s="7" t="s">
        <v>7</v>
      </c>
      <c r="F114" s="7" t="s">
        <v>8</v>
      </c>
      <c r="G114" s="7" t="s">
        <v>10</v>
      </c>
      <c r="H114" s="79" t="s">
        <v>12</v>
      </c>
      <c r="I114" s="79" t="s">
        <v>25</v>
      </c>
      <c r="J114" s="106" t="s">
        <v>33</v>
      </c>
      <c r="K114" s="108"/>
      <c r="L114" s="8"/>
      <c r="M114" s="8" t="s">
        <v>15</v>
      </c>
      <c r="N114" s="8"/>
      <c r="O114" s="106" t="s">
        <v>33</v>
      </c>
      <c r="P114" s="108"/>
      <c r="Q114" s="8"/>
      <c r="R114" s="8" t="s">
        <v>15</v>
      </c>
      <c r="S114" s="8" t="s">
        <v>13</v>
      </c>
      <c r="T114" s="106" t="s">
        <v>33</v>
      </c>
      <c r="U114" s="108"/>
      <c r="V114" s="8"/>
      <c r="W114" s="8" t="s">
        <v>15</v>
      </c>
      <c r="X114" s="8" t="s">
        <v>13</v>
      </c>
      <c r="Y114" s="8" t="s">
        <v>27</v>
      </c>
      <c r="Z114" s="8" t="s">
        <v>27</v>
      </c>
      <c r="AA114" s="7" t="s">
        <v>18</v>
      </c>
      <c r="AB114" s="7" t="s">
        <v>20</v>
      </c>
      <c r="AC114" s="7" t="s">
        <v>22</v>
      </c>
      <c r="AD114" s="80" t="s">
        <v>24</v>
      </c>
    </row>
    <row r="115" spans="2:30" s="2" customFormat="1" x14ac:dyDescent="0.2">
      <c r="B115" s="7" t="s">
        <v>3</v>
      </c>
      <c r="C115" s="7"/>
      <c r="D115" s="7"/>
      <c r="E115" s="7"/>
      <c r="F115" s="7" t="s">
        <v>31</v>
      </c>
      <c r="G115" s="7" t="s">
        <v>9</v>
      </c>
      <c r="H115" s="79"/>
      <c r="I115" s="79"/>
      <c r="J115" s="8" t="s">
        <v>14</v>
      </c>
      <c r="K115" s="8" t="s">
        <v>32</v>
      </c>
      <c r="L115" s="8" t="s">
        <v>39</v>
      </c>
      <c r="M115" s="8" t="s">
        <v>34</v>
      </c>
      <c r="N115" s="8" t="s">
        <v>13</v>
      </c>
      <c r="O115" s="8" t="s">
        <v>14</v>
      </c>
      <c r="P115" s="8" t="s">
        <v>32</v>
      </c>
      <c r="Q115" s="8" t="s">
        <v>39</v>
      </c>
      <c r="R115" s="8" t="s">
        <v>34</v>
      </c>
      <c r="S115" s="8"/>
      <c r="T115" s="8" t="s">
        <v>14</v>
      </c>
      <c r="U115" s="8" t="s">
        <v>32</v>
      </c>
      <c r="V115" s="8" t="s">
        <v>39</v>
      </c>
      <c r="W115" s="8" t="s">
        <v>34</v>
      </c>
      <c r="X115" s="8"/>
      <c r="Y115" s="8" t="s">
        <v>40</v>
      </c>
      <c r="Z115" s="8" t="s">
        <v>16</v>
      </c>
      <c r="AA115" s="7" t="s">
        <v>19</v>
      </c>
      <c r="AB115" s="7" t="s">
        <v>21</v>
      </c>
      <c r="AC115" s="7" t="s">
        <v>23</v>
      </c>
      <c r="AD115" s="80"/>
    </row>
    <row r="116" spans="2:30" s="2" customFormat="1" ht="9.75" customHeight="1" x14ac:dyDescent="0.2">
      <c r="B116" s="81"/>
      <c r="C116" s="81"/>
      <c r="D116" s="81"/>
      <c r="E116" s="81"/>
      <c r="F116" s="81" t="s">
        <v>41</v>
      </c>
      <c r="G116" s="81"/>
      <c r="H116" s="82"/>
      <c r="I116" s="82"/>
      <c r="J116" s="83"/>
      <c r="K116" s="83"/>
      <c r="L116" s="83"/>
      <c r="M116" s="83" t="s">
        <v>35</v>
      </c>
      <c r="N116" s="83"/>
      <c r="O116" s="83"/>
      <c r="P116" s="83"/>
      <c r="Q116" s="83"/>
      <c r="R116" s="83" t="s">
        <v>35</v>
      </c>
      <c r="S116" s="83"/>
      <c r="T116" s="83"/>
      <c r="U116" s="83"/>
      <c r="V116" s="83"/>
      <c r="W116" s="83" t="s">
        <v>35</v>
      </c>
      <c r="X116" s="83"/>
      <c r="Y116" s="83"/>
      <c r="Z116" s="83"/>
      <c r="AA116" s="81"/>
      <c r="AB116" s="81"/>
      <c r="AC116" s="81"/>
      <c r="AD116" s="84"/>
    </row>
    <row r="117" spans="2:30" s="40" customFormat="1" hidden="1" x14ac:dyDescent="0.2">
      <c r="B117" s="49"/>
      <c r="C117" s="50"/>
      <c r="D117" s="93"/>
      <c r="E117" s="42"/>
      <c r="F117" s="51"/>
      <c r="G117" s="52"/>
      <c r="H117" s="53"/>
      <c r="I117" s="53"/>
      <c r="J117" s="48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4"/>
      <c r="Z117" s="54"/>
      <c r="AA117" s="44"/>
      <c r="AB117" s="45"/>
      <c r="AC117" s="45"/>
      <c r="AD117" s="55"/>
    </row>
    <row r="118" spans="2:30" s="40" customFormat="1" x14ac:dyDescent="0.2">
      <c r="B118" s="47"/>
      <c r="C118" s="50"/>
      <c r="D118" s="46" t="s">
        <v>83</v>
      </c>
      <c r="E118" s="47"/>
      <c r="F118" s="52"/>
      <c r="G118" s="52"/>
      <c r="H118" s="53"/>
      <c r="I118" s="53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54"/>
      <c r="Z118" s="54"/>
      <c r="AA118" s="44"/>
      <c r="AB118" s="45"/>
      <c r="AC118" s="47"/>
      <c r="AD118" s="56"/>
    </row>
    <row r="119" spans="2:30" s="40" customFormat="1" ht="33.75" x14ac:dyDescent="0.2">
      <c r="B119" s="49" t="s">
        <v>82</v>
      </c>
      <c r="C119" s="50"/>
      <c r="D119" s="41" t="s">
        <v>84</v>
      </c>
      <c r="E119" s="42" t="s">
        <v>85</v>
      </c>
      <c r="F119" s="51" t="s">
        <v>115</v>
      </c>
      <c r="G119" s="52" t="s">
        <v>52</v>
      </c>
      <c r="H119" s="53"/>
      <c r="I119" s="53"/>
      <c r="J119" s="48"/>
      <c r="K119" s="43">
        <v>1499853</v>
      </c>
      <c r="L119" s="43"/>
      <c r="M119" s="43"/>
      <c r="N119" s="43">
        <f>K119+L119</f>
        <v>1499853</v>
      </c>
      <c r="O119" s="43"/>
      <c r="P119" s="43">
        <v>401432.76</v>
      </c>
      <c r="Q119" s="43"/>
      <c r="R119" s="43"/>
      <c r="S119" s="43">
        <f>SUM(P119:R119)</f>
        <v>401432.76</v>
      </c>
      <c r="T119" s="43"/>
      <c r="U119" s="43">
        <f>K119-P119</f>
        <v>1098420.24</v>
      </c>
      <c r="V119" s="43"/>
      <c r="W119" s="43">
        <v>0</v>
      </c>
      <c r="X119" s="43">
        <f>SUM(U119:W119)</f>
        <v>1098420.24</v>
      </c>
      <c r="Y119" s="54">
        <v>0</v>
      </c>
      <c r="Z119" s="54">
        <v>0</v>
      </c>
      <c r="AA119" s="44" t="s">
        <v>116</v>
      </c>
      <c r="AB119" s="45" t="s">
        <v>117</v>
      </c>
      <c r="AC119" s="45"/>
      <c r="AD119" s="55"/>
    </row>
    <row r="120" spans="2:30" s="40" customFormat="1" x14ac:dyDescent="0.2">
      <c r="B120" s="98"/>
      <c r="C120" s="50"/>
      <c r="D120" s="41"/>
      <c r="E120" s="42"/>
      <c r="F120" s="51"/>
      <c r="G120" s="52"/>
      <c r="H120" s="53"/>
      <c r="I120" s="53"/>
      <c r="J120" s="48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4"/>
      <c r="Z120" s="54"/>
      <c r="AA120" s="44"/>
      <c r="AB120" s="45"/>
      <c r="AC120" s="45"/>
      <c r="AD120" s="55"/>
    </row>
    <row r="121" spans="2:30" s="40" customFormat="1" x14ac:dyDescent="0.2">
      <c r="B121" s="49"/>
      <c r="C121" s="50"/>
      <c r="D121" s="41"/>
      <c r="E121" s="42"/>
      <c r="F121" s="51"/>
      <c r="G121" s="52"/>
      <c r="H121" s="53"/>
      <c r="I121" s="53"/>
      <c r="J121" s="48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54"/>
      <c r="Z121" s="54"/>
      <c r="AA121" s="44"/>
      <c r="AB121" s="45"/>
      <c r="AC121" s="45"/>
      <c r="AD121" s="55"/>
    </row>
    <row r="122" spans="2:30" s="40" customFormat="1" x14ac:dyDescent="0.2">
      <c r="B122" s="49"/>
      <c r="C122" s="50"/>
      <c r="D122" s="41"/>
      <c r="E122" s="42"/>
      <c r="F122" s="51"/>
      <c r="G122" s="52"/>
      <c r="H122" s="53"/>
      <c r="I122" s="53"/>
      <c r="J122" s="48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54"/>
      <c r="Z122" s="54"/>
      <c r="AA122" s="44"/>
      <c r="AB122" s="45"/>
      <c r="AC122" s="45"/>
      <c r="AD122" s="55"/>
    </row>
    <row r="123" spans="2:30" s="40" customFormat="1" x14ac:dyDescent="0.2">
      <c r="B123" s="98"/>
      <c r="C123" s="50"/>
      <c r="D123" s="41"/>
      <c r="E123" s="42"/>
      <c r="F123" s="51"/>
      <c r="G123" s="52"/>
      <c r="H123" s="53"/>
      <c r="I123" s="53"/>
      <c r="J123" s="48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54"/>
      <c r="Z123" s="54"/>
      <c r="AA123" s="44"/>
      <c r="AB123" s="45"/>
      <c r="AC123" s="45"/>
      <c r="AD123" s="55"/>
    </row>
    <row r="124" spans="2:30" s="40" customFormat="1" x14ac:dyDescent="0.2">
      <c r="B124" s="49"/>
      <c r="C124" s="50"/>
      <c r="D124" s="41"/>
      <c r="E124" s="42"/>
      <c r="F124" s="51"/>
      <c r="G124" s="52"/>
      <c r="H124" s="53"/>
      <c r="I124" s="53"/>
      <c r="J124" s="48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54"/>
      <c r="Z124" s="54"/>
      <c r="AA124" s="44"/>
      <c r="AB124" s="45"/>
      <c r="AC124" s="45"/>
      <c r="AD124" s="55"/>
    </row>
    <row r="125" spans="2:30" s="40" customFormat="1" x14ac:dyDescent="0.2">
      <c r="B125" s="98"/>
      <c r="C125" s="50"/>
      <c r="D125" s="41"/>
      <c r="E125" s="42"/>
      <c r="F125" s="51"/>
      <c r="G125" s="52"/>
      <c r="H125" s="53"/>
      <c r="I125" s="53"/>
      <c r="J125" s="48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54"/>
      <c r="Z125" s="54"/>
      <c r="AA125" s="44"/>
      <c r="AB125" s="45"/>
      <c r="AC125" s="45"/>
      <c r="AD125" s="55"/>
    </row>
    <row r="126" spans="2:30" s="40" customFormat="1" ht="116.25" customHeight="1" x14ac:dyDescent="0.2">
      <c r="B126" s="49"/>
      <c r="C126" s="50"/>
      <c r="D126" s="41"/>
      <c r="E126" s="42"/>
      <c r="F126" s="51"/>
      <c r="G126" s="52"/>
      <c r="H126" s="53"/>
      <c r="I126" s="53"/>
      <c r="J126" s="48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54"/>
      <c r="Z126" s="54"/>
      <c r="AA126" s="44"/>
      <c r="AB126" s="45"/>
      <c r="AC126" s="45"/>
      <c r="AD126" s="55"/>
    </row>
    <row r="127" spans="2:30" s="40" customFormat="1" x14ac:dyDescent="0.2">
      <c r="B127" s="98"/>
      <c r="C127" s="50"/>
      <c r="D127" s="41"/>
      <c r="E127" s="42"/>
      <c r="F127" s="51"/>
      <c r="G127" s="52"/>
      <c r="H127" s="53"/>
      <c r="I127" s="53"/>
      <c r="J127" s="48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54"/>
      <c r="Z127" s="54"/>
      <c r="AA127" s="44"/>
      <c r="AB127" s="45"/>
      <c r="AC127" s="45"/>
      <c r="AD127" s="55"/>
    </row>
    <row r="128" spans="2:30" s="40" customFormat="1" x14ac:dyDescent="0.2">
      <c r="B128" s="49"/>
      <c r="C128" s="50"/>
      <c r="D128" s="41"/>
      <c r="E128" s="42"/>
      <c r="F128" s="51"/>
      <c r="G128" s="52"/>
      <c r="H128" s="53"/>
      <c r="I128" s="53"/>
      <c r="J128" s="48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4"/>
      <c r="Z128" s="54"/>
      <c r="AA128" s="44"/>
      <c r="AB128" s="45"/>
      <c r="AC128" s="45"/>
      <c r="AD128" s="55"/>
    </row>
    <row r="129" spans="2:31" s="40" customFormat="1" x14ac:dyDescent="0.2">
      <c r="B129" s="98"/>
      <c r="C129" s="50"/>
      <c r="D129" s="41"/>
      <c r="E129" s="42"/>
      <c r="F129" s="51"/>
      <c r="G129" s="52"/>
      <c r="H129" s="53"/>
      <c r="I129" s="53"/>
      <c r="J129" s="48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4"/>
      <c r="Z129" s="54"/>
      <c r="AA129" s="44"/>
      <c r="AB129" s="45"/>
      <c r="AC129" s="45"/>
      <c r="AD129" s="55"/>
    </row>
    <row r="130" spans="2:31" s="40" customFormat="1" x14ac:dyDescent="0.2">
      <c r="B130" s="49"/>
      <c r="C130" s="50"/>
      <c r="D130" s="41"/>
      <c r="E130" s="42"/>
      <c r="F130" s="51"/>
      <c r="G130" s="52"/>
      <c r="H130" s="53"/>
      <c r="I130" s="53"/>
      <c r="J130" s="48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4"/>
      <c r="Z130" s="54"/>
      <c r="AA130" s="44"/>
      <c r="AB130" s="45"/>
      <c r="AC130" s="45"/>
      <c r="AD130" s="55"/>
    </row>
    <row r="131" spans="2:31" s="40" customFormat="1" x14ac:dyDescent="0.2">
      <c r="B131" s="98"/>
      <c r="C131" s="50"/>
      <c r="D131" s="41"/>
      <c r="E131" s="42"/>
      <c r="F131" s="51"/>
      <c r="G131" s="52"/>
      <c r="H131" s="53"/>
      <c r="I131" s="53"/>
      <c r="J131" s="48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4"/>
      <c r="Z131" s="54"/>
      <c r="AA131" s="44"/>
      <c r="AB131" s="45"/>
      <c r="AC131" s="45"/>
      <c r="AD131" s="55"/>
    </row>
    <row r="132" spans="2:31" s="40" customFormat="1" x14ac:dyDescent="0.2">
      <c r="B132" s="98"/>
      <c r="C132" s="50"/>
      <c r="D132" s="41"/>
      <c r="E132" s="42"/>
      <c r="F132" s="51"/>
      <c r="G132" s="52"/>
      <c r="H132" s="53"/>
      <c r="I132" s="53"/>
      <c r="J132" s="48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54"/>
      <c r="Z132" s="54"/>
      <c r="AA132" s="44"/>
      <c r="AB132" s="45"/>
      <c r="AC132" s="45"/>
      <c r="AD132" s="55"/>
    </row>
    <row r="133" spans="2:31" s="40" customFormat="1" ht="42.75" customHeight="1" x14ac:dyDescent="0.2">
      <c r="B133" s="98"/>
      <c r="C133" s="50"/>
      <c r="D133" s="41"/>
      <c r="E133" s="42"/>
      <c r="F133" s="51"/>
      <c r="G133" s="52"/>
      <c r="H133" s="53"/>
      <c r="I133" s="53"/>
      <c r="J133" s="48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54"/>
      <c r="Z133" s="54"/>
      <c r="AA133" s="44"/>
      <c r="AB133" s="45"/>
      <c r="AC133" s="45"/>
      <c r="AD133" s="55"/>
    </row>
    <row r="134" spans="2:31" s="40" customFormat="1" x14ac:dyDescent="0.2">
      <c r="B134" s="49"/>
      <c r="C134" s="50"/>
      <c r="D134" s="41"/>
      <c r="E134" s="42"/>
      <c r="F134" s="51"/>
      <c r="G134" s="52"/>
      <c r="H134" s="53"/>
      <c r="I134" s="53"/>
      <c r="J134" s="48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54"/>
      <c r="Z134" s="54"/>
      <c r="AA134" s="44"/>
      <c r="AB134" s="45"/>
      <c r="AC134" s="45"/>
      <c r="AD134" s="55"/>
    </row>
    <row r="135" spans="2:31" s="40" customFormat="1" x14ac:dyDescent="0.2">
      <c r="B135" s="85"/>
      <c r="C135" s="57"/>
      <c r="D135" s="58"/>
      <c r="E135" s="86"/>
      <c r="F135" s="87"/>
      <c r="G135" s="59"/>
      <c r="H135" s="60"/>
      <c r="I135" s="60"/>
      <c r="J135" s="61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3"/>
      <c r="Z135" s="63"/>
      <c r="AA135" s="64"/>
      <c r="AB135" s="65"/>
      <c r="AC135" s="65"/>
      <c r="AD135" s="88"/>
      <c r="AE135" s="89"/>
    </row>
    <row r="136" spans="2:31" s="1" customFormat="1" x14ac:dyDescent="0.2">
      <c r="H136" s="66"/>
      <c r="I136" s="67" t="s">
        <v>28</v>
      </c>
      <c r="J136" s="22"/>
      <c r="K136" s="36">
        <f>SUM(K117:K135)</f>
        <v>1499853</v>
      </c>
      <c r="L136" s="36"/>
      <c r="M136" s="36"/>
      <c r="N136" s="36">
        <f>SUM(N117:N135)</f>
        <v>1499853</v>
      </c>
      <c r="O136" s="36"/>
      <c r="P136" s="36">
        <f>SUM(P117:P135)</f>
        <v>401432.76</v>
      </c>
      <c r="Q136" s="36"/>
      <c r="R136" s="36"/>
      <c r="S136" s="36">
        <f>SUM(S117:S135)</f>
        <v>401432.76</v>
      </c>
      <c r="T136" s="36"/>
      <c r="U136" s="36">
        <f>SUM(U117:U135)</f>
        <v>1098420.24</v>
      </c>
      <c r="V136" s="36"/>
      <c r="W136" s="36"/>
      <c r="X136" s="36">
        <f>SUM(X117:X135)</f>
        <v>1098420.24</v>
      </c>
      <c r="Y136" s="22"/>
      <c r="Z136" s="22"/>
    </row>
    <row r="137" spans="2:31" s="1" customFormat="1" x14ac:dyDescent="0.2">
      <c r="H137" s="66"/>
      <c r="I137" s="67" t="s">
        <v>29</v>
      </c>
      <c r="J137" s="23"/>
      <c r="K137" s="68">
        <f>K136</f>
        <v>1499853</v>
      </c>
      <c r="L137" s="68"/>
      <c r="M137" s="68"/>
      <c r="N137" s="68">
        <f>N136</f>
        <v>1499853</v>
      </c>
      <c r="O137" s="68"/>
      <c r="P137" s="68">
        <f>P136</f>
        <v>401432.76</v>
      </c>
      <c r="Q137" s="68"/>
      <c r="R137" s="68"/>
      <c r="S137" s="68">
        <f>S136</f>
        <v>401432.76</v>
      </c>
      <c r="T137" s="68"/>
      <c r="U137" s="68">
        <f>U136</f>
        <v>1098420.24</v>
      </c>
      <c r="V137" s="68"/>
      <c r="W137" s="68"/>
      <c r="X137" s="68">
        <f>X136</f>
        <v>1098420.24</v>
      </c>
      <c r="Y137" s="23"/>
      <c r="Z137" s="23"/>
    </row>
    <row r="138" spans="2:31" s="1" customFormat="1" x14ac:dyDescent="0.2">
      <c r="H138" s="66"/>
      <c r="I138" s="67" t="s">
        <v>30</v>
      </c>
      <c r="J138" s="23"/>
      <c r="K138" s="68">
        <f>K137</f>
        <v>1499853</v>
      </c>
      <c r="L138" s="68"/>
      <c r="M138" s="68"/>
      <c r="N138" s="68">
        <f>N137</f>
        <v>1499853</v>
      </c>
      <c r="O138" s="68"/>
      <c r="P138" s="68">
        <f>P137</f>
        <v>401432.76</v>
      </c>
      <c r="Q138" s="68"/>
      <c r="R138" s="68"/>
      <c r="S138" s="68">
        <f>S137</f>
        <v>401432.76</v>
      </c>
      <c r="T138" s="68"/>
      <c r="U138" s="68">
        <f>U137</f>
        <v>1098420.24</v>
      </c>
      <c r="V138" s="68"/>
      <c r="W138" s="68"/>
      <c r="X138" s="68">
        <f>X137</f>
        <v>1098420.24</v>
      </c>
      <c r="Y138" s="23"/>
      <c r="Z138" s="23"/>
    </row>
    <row r="139" spans="2:31" s="1" customFormat="1" x14ac:dyDescent="0.2">
      <c r="H139" s="66"/>
      <c r="I139" s="6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2:31" s="1" customFormat="1" ht="12" thickBot="1" x14ac:dyDescent="0.25">
      <c r="D140" s="69"/>
      <c r="H140" s="66"/>
      <c r="I140" s="66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0"/>
      <c r="Z140" s="110"/>
      <c r="AA140" s="110"/>
      <c r="AB140" s="110"/>
      <c r="AC140" s="110"/>
    </row>
    <row r="141" spans="2:31" s="1" customFormat="1" x14ac:dyDescent="0.2">
      <c r="D141" s="100" t="s">
        <v>79</v>
      </c>
      <c r="E141" s="100"/>
      <c r="H141" s="66"/>
      <c r="I141" s="66"/>
      <c r="J141" s="5"/>
      <c r="K141" s="5"/>
      <c r="L141" s="5"/>
      <c r="M141" s="101"/>
      <c r="N141" s="101"/>
      <c r="O141" s="101"/>
      <c r="P141" s="5"/>
      <c r="Q141" s="5"/>
      <c r="R141" s="5"/>
      <c r="S141" s="5"/>
      <c r="T141" s="5"/>
      <c r="U141" s="5"/>
      <c r="V141" s="5"/>
      <c r="W141" s="5"/>
      <c r="X141" s="5"/>
      <c r="Y141" s="111" t="s">
        <v>58</v>
      </c>
      <c r="Z141" s="112"/>
      <c r="AA141" s="112"/>
      <c r="AB141" s="112"/>
      <c r="AC141" s="112"/>
    </row>
    <row r="142" spans="2:31" s="1" customFormat="1" ht="22.5" customHeight="1" x14ac:dyDescent="0.2">
      <c r="D142" s="103" t="s">
        <v>80</v>
      </c>
      <c r="E142" s="103"/>
      <c r="H142" s="66"/>
      <c r="I142" s="66"/>
      <c r="J142" s="5"/>
      <c r="K142" s="5"/>
      <c r="L142" s="5"/>
      <c r="M142" s="101"/>
      <c r="N142" s="101"/>
      <c r="O142" s="101"/>
      <c r="P142" s="5"/>
      <c r="Q142" s="5"/>
      <c r="R142" s="5"/>
      <c r="S142" s="5"/>
      <c r="T142" s="5"/>
      <c r="U142" s="5"/>
      <c r="V142" s="5"/>
      <c r="W142" s="5"/>
      <c r="X142" s="102" t="s">
        <v>60</v>
      </c>
      <c r="Y142" s="102"/>
      <c r="Z142" s="102"/>
      <c r="AA142" s="102"/>
      <c r="AB142" s="102"/>
      <c r="AC142" s="102"/>
      <c r="AD142" s="102"/>
    </row>
  </sheetData>
  <mergeCells count="52">
    <mergeCell ref="D40:E40"/>
    <mergeCell ref="D41:E41"/>
    <mergeCell ref="D109:E109"/>
    <mergeCell ref="J45:K45"/>
    <mergeCell ref="O45:P45"/>
    <mergeCell ref="D110:E110"/>
    <mergeCell ref="T45:U45"/>
    <mergeCell ref="Y108:AC108"/>
    <mergeCell ref="M109:O109"/>
    <mergeCell ref="Y109:AC109"/>
    <mergeCell ref="Y40:AC40"/>
    <mergeCell ref="M41:O41"/>
    <mergeCell ref="H44:I44"/>
    <mergeCell ref="J44:N44"/>
    <mergeCell ref="O44:S44"/>
    <mergeCell ref="T44:X44"/>
    <mergeCell ref="AA44:AC44"/>
    <mergeCell ref="X41:AD41"/>
    <mergeCell ref="B7:AD7"/>
    <mergeCell ref="B1:AD1"/>
    <mergeCell ref="B4:AD4"/>
    <mergeCell ref="B5:AD5"/>
    <mergeCell ref="B6:AD6"/>
    <mergeCell ref="B3:AD3"/>
    <mergeCell ref="B2:AD2"/>
    <mergeCell ref="H12:I12"/>
    <mergeCell ref="Y140:AC140"/>
    <mergeCell ref="J114:K114"/>
    <mergeCell ref="O114:P114"/>
    <mergeCell ref="T114:U114"/>
    <mergeCell ref="M110:O110"/>
    <mergeCell ref="X110:AD110"/>
    <mergeCell ref="J12:N12"/>
    <mergeCell ref="O12:S12"/>
    <mergeCell ref="T12:X12"/>
    <mergeCell ref="AA12:AC12"/>
    <mergeCell ref="J13:K13"/>
    <mergeCell ref="O13:P13"/>
    <mergeCell ref="T13:U13"/>
    <mergeCell ref="Y39:AC39"/>
    <mergeCell ref="M40:O40"/>
    <mergeCell ref="H113:I113"/>
    <mergeCell ref="J113:N113"/>
    <mergeCell ref="O113:S113"/>
    <mergeCell ref="T113:X113"/>
    <mergeCell ref="AA113:AC113"/>
    <mergeCell ref="D141:E141"/>
    <mergeCell ref="M141:O141"/>
    <mergeCell ref="X142:AD142"/>
    <mergeCell ref="D142:E142"/>
    <mergeCell ref="M142:O142"/>
    <mergeCell ref="Y141:AC141"/>
  </mergeCells>
  <phoneticPr fontId="5" type="noConversion"/>
  <printOptions verticalCentered="1"/>
  <pageMargins left="0.78740157480314965" right="0.39370078740157483" top="1.1811023622047245" bottom="1.1811023622047245" header="0" footer="0"/>
  <pageSetup paperSize="5" scale="46" pageOrder="overThenDown" orientation="landscape" verticalDpi="4294967292" r:id="rId1"/>
  <headerFooter alignWithMargins="0"/>
  <rowBreaks count="1" manualBreakCount="1">
    <brk id="41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topLeftCell="A19" zoomScaleNormal="100" workbookViewId="0">
      <selection activeCell="M18" sqref="M18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1.42578125" style="26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11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13" t="s">
        <v>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13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13" t="s">
        <v>47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113" t="s">
        <v>62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13" t="s">
        <v>98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">
      <c r="A8" s="116" t="s">
        <v>50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.5" customHeight="1" x14ac:dyDescent="0.2"/>
    <row r="11" spans="1:29" x14ac:dyDescent="0.2">
      <c r="A11" s="15"/>
      <c r="B11" s="107" t="s">
        <v>37</v>
      </c>
      <c r="C11" s="107"/>
      <c r="D11" s="107"/>
      <c r="E11" s="107"/>
      <c r="F11" s="108"/>
      <c r="G11" s="107" t="s">
        <v>36</v>
      </c>
      <c r="H11" s="107"/>
      <c r="I11" s="107"/>
      <c r="J11" s="107"/>
      <c r="K11" s="108"/>
      <c r="L11" s="107" t="s">
        <v>38</v>
      </c>
      <c r="M11" s="107"/>
      <c r="N11" s="107"/>
      <c r="O11" s="107"/>
      <c r="P11" s="108"/>
    </row>
    <row r="12" spans="1:29" x14ac:dyDescent="0.2">
      <c r="A12" s="16"/>
      <c r="B12" s="107" t="s">
        <v>33</v>
      </c>
      <c r="C12" s="108"/>
      <c r="D12" s="8"/>
      <c r="E12" s="8" t="s">
        <v>15</v>
      </c>
      <c r="F12" s="8"/>
      <c r="G12" s="106" t="s">
        <v>33</v>
      </c>
      <c r="H12" s="108"/>
      <c r="I12" s="8"/>
      <c r="J12" s="8" t="s">
        <v>15</v>
      </c>
      <c r="K12" s="8" t="s">
        <v>13</v>
      </c>
      <c r="L12" s="106" t="s">
        <v>33</v>
      </c>
      <c r="M12" s="108"/>
      <c r="N12" s="8"/>
      <c r="O12" s="8" t="s">
        <v>15</v>
      </c>
      <c r="P12" s="8" t="s">
        <v>13</v>
      </c>
    </row>
    <row r="13" spans="1:29" x14ac:dyDescent="0.2">
      <c r="A13" s="7" t="s">
        <v>49</v>
      </c>
      <c r="B13" s="17" t="s">
        <v>14</v>
      </c>
      <c r="C13" s="8" t="s">
        <v>32</v>
      </c>
      <c r="D13" s="8" t="s">
        <v>39</v>
      </c>
      <c r="E13" s="8" t="s">
        <v>34</v>
      </c>
      <c r="F13" s="8" t="s">
        <v>13</v>
      </c>
      <c r="G13" s="8" t="s">
        <v>14</v>
      </c>
      <c r="H13" s="8" t="s">
        <v>32</v>
      </c>
      <c r="I13" s="8" t="s">
        <v>39</v>
      </c>
      <c r="J13" s="8" t="s">
        <v>34</v>
      </c>
      <c r="K13" s="8"/>
      <c r="L13" s="8" t="s">
        <v>14</v>
      </c>
      <c r="M13" s="8" t="s">
        <v>32</v>
      </c>
      <c r="N13" s="8" t="s">
        <v>39</v>
      </c>
      <c r="O13" s="8" t="s">
        <v>34</v>
      </c>
      <c r="P13" s="8"/>
    </row>
    <row r="14" spans="1:29" x14ac:dyDescent="0.2">
      <c r="A14" s="18"/>
      <c r="B14" s="17"/>
      <c r="C14" s="8"/>
      <c r="D14" s="8"/>
      <c r="E14" s="8" t="s">
        <v>35</v>
      </c>
      <c r="F14" s="8"/>
      <c r="G14" s="8"/>
      <c r="H14" s="8"/>
      <c r="I14" s="8"/>
      <c r="J14" s="8" t="s">
        <v>35</v>
      </c>
      <c r="K14" s="8"/>
      <c r="L14" s="8"/>
      <c r="M14" s="8"/>
      <c r="N14" s="8"/>
      <c r="O14" s="8" t="s">
        <v>35</v>
      </c>
      <c r="P14" s="8"/>
    </row>
    <row r="15" spans="1:29" x14ac:dyDescent="0.2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29" x14ac:dyDescent="0.2">
      <c r="A16" s="20"/>
      <c r="B16" s="2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8" x14ac:dyDescent="0.2">
      <c r="A17" s="20"/>
      <c r="B17" s="2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8" x14ac:dyDescent="0.2">
      <c r="A18" s="20" t="str">
        <f>+'fondo 3'!D10</f>
        <v>URB. URBANIZACIÓN</v>
      </c>
      <c r="B18" s="21"/>
      <c r="C18" s="35">
        <f>+'fondo 3'!K37</f>
        <v>7185784</v>
      </c>
      <c r="D18" s="35"/>
      <c r="E18" s="35">
        <f>+'fondo 3'!M37</f>
        <v>0</v>
      </c>
      <c r="F18" s="35">
        <f>+'fondo 3'!N37</f>
        <v>7185784</v>
      </c>
      <c r="G18" s="35"/>
      <c r="H18" s="35">
        <f>+'fondo 3'!P37</f>
        <v>0</v>
      </c>
      <c r="I18" s="35"/>
      <c r="J18" s="35">
        <f>+'fondo 3'!R37</f>
        <v>0</v>
      </c>
      <c r="K18" s="35">
        <f>+'fondo 3'!S37</f>
        <v>0</v>
      </c>
      <c r="L18" s="35"/>
      <c r="M18" s="35">
        <f>+'fondo 3'!U37</f>
        <v>7185784</v>
      </c>
      <c r="N18" s="35"/>
      <c r="O18" s="35">
        <f>+'fondo 3'!W37</f>
        <v>0</v>
      </c>
      <c r="P18" s="35">
        <f>+'fondo 3'!X37</f>
        <v>7185784</v>
      </c>
    </row>
    <row r="19" spans="1:18" x14ac:dyDescent="0.2">
      <c r="A19" s="20" t="str">
        <f>+'fondo 3'!D42</f>
        <v>AGUA Y SANEAMIENTO</v>
      </c>
      <c r="B19" s="21"/>
      <c r="C19" s="35">
        <f>+'fondo 3'!K106</f>
        <v>899015</v>
      </c>
      <c r="D19" s="35"/>
      <c r="E19" s="35">
        <f>+'fondo 3'!M106</f>
        <v>781944</v>
      </c>
      <c r="F19" s="35">
        <f>+'fondo 3'!N106</f>
        <v>1680959</v>
      </c>
      <c r="G19" s="35"/>
      <c r="H19" s="35">
        <f>+'fondo 3'!P106</f>
        <v>269716</v>
      </c>
      <c r="I19" s="35"/>
      <c r="J19" s="35">
        <f>+'fondo 3'!R106</f>
        <v>234572</v>
      </c>
      <c r="K19" s="35">
        <f>+'fondo 3'!S106</f>
        <v>504288</v>
      </c>
      <c r="L19" s="35"/>
      <c r="M19" s="35">
        <f>+'fondo 3'!U106</f>
        <v>629299</v>
      </c>
      <c r="N19" s="35"/>
      <c r="O19" s="35">
        <f>+'fondo 3'!W106</f>
        <v>547372</v>
      </c>
      <c r="P19" s="35">
        <f>+'fondo 3'!X106</f>
        <v>1176671</v>
      </c>
    </row>
    <row r="20" spans="1:18" x14ac:dyDescent="0.2">
      <c r="A20" s="20" t="str">
        <f>+'fondo 3'!D111</f>
        <v>INFRAESTRUCTURA DEPORTIVA</v>
      </c>
      <c r="B20" s="21"/>
      <c r="C20" s="35">
        <f>+'fondo 3'!K138</f>
        <v>1499853</v>
      </c>
      <c r="D20" s="35"/>
      <c r="E20" s="35">
        <f>+'fondo 3'!M138</f>
        <v>0</v>
      </c>
      <c r="F20" s="35">
        <f>+'fondo 3'!N138</f>
        <v>1499853</v>
      </c>
      <c r="G20" s="35"/>
      <c r="H20" s="35">
        <f>+'fondo 3'!P138</f>
        <v>401432.76</v>
      </c>
      <c r="I20" s="35"/>
      <c r="J20" s="35">
        <f>+'fondo 3'!R138</f>
        <v>0</v>
      </c>
      <c r="K20" s="35">
        <f>+'fondo 3'!S138</f>
        <v>401432.76</v>
      </c>
      <c r="L20" s="35"/>
      <c r="M20" s="35">
        <f>+'fondo 3'!U138</f>
        <v>1098420.24</v>
      </c>
      <c r="N20" s="35"/>
      <c r="O20" s="35">
        <f>+'fondo 3'!W138</f>
        <v>0</v>
      </c>
      <c r="P20" s="35">
        <f>+'fondo 3'!X138</f>
        <v>1098420.24</v>
      </c>
    </row>
    <row r="21" spans="1:18" x14ac:dyDescent="0.2">
      <c r="A21" s="20"/>
      <c r="B21" s="2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8" x14ac:dyDescent="0.2">
      <c r="A22" s="20"/>
      <c r="B22" s="2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8" x14ac:dyDescent="0.2">
      <c r="A23" s="20"/>
      <c r="B23" s="21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8" ht="14.25" customHeight="1" x14ac:dyDescent="0.2">
      <c r="A24" s="20"/>
      <c r="B24" s="2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"/>
      <c r="R24" s="1"/>
    </row>
    <row r="25" spans="1:18" x14ac:dyDescent="0.2">
      <c r="A25" s="20"/>
      <c r="B25" s="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1"/>
      <c r="R25" s="1"/>
    </row>
    <row r="26" spans="1:18" x14ac:dyDescent="0.2">
      <c r="A26" s="18"/>
      <c r="B26" s="22"/>
      <c r="C26" s="36" t="s">
        <v>53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1"/>
      <c r="R26" s="1"/>
    </row>
    <row r="27" spans="1:18" x14ac:dyDescent="0.2">
      <c r="B27" s="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"/>
      <c r="R27" s="1"/>
    </row>
    <row r="28" spans="1:18" x14ac:dyDescent="0.2">
      <c r="B28" s="23"/>
      <c r="C28" s="38">
        <f>SUM(C15:C26)</f>
        <v>9584652</v>
      </c>
      <c r="D28" s="38"/>
      <c r="E28" s="38">
        <f t="shared" ref="E28:O28" si="0">SUM(E15:E26)</f>
        <v>781944</v>
      </c>
      <c r="F28" s="38">
        <f t="shared" si="0"/>
        <v>10366596</v>
      </c>
      <c r="G28" s="38"/>
      <c r="H28" s="38">
        <f t="shared" si="0"/>
        <v>671148.76</v>
      </c>
      <c r="I28" s="38"/>
      <c r="J28" s="38">
        <f t="shared" si="0"/>
        <v>234572</v>
      </c>
      <c r="K28" s="38">
        <f t="shared" si="0"/>
        <v>905720.76</v>
      </c>
      <c r="L28" s="38"/>
      <c r="M28" s="38">
        <f t="shared" si="0"/>
        <v>8913503.2400000002</v>
      </c>
      <c r="N28" s="38"/>
      <c r="O28" s="38">
        <f t="shared" si="0"/>
        <v>547372</v>
      </c>
      <c r="P28" s="38">
        <f>SUM(P15:P26)</f>
        <v>9460875.2400000002</v>
      </c>
      <c r="Q28" s="1"/>
      <c r="R28" s="1"/>
    </row>
    <row r="29" spans="1:18" x14ac:dyDescent="0.2">
      <c r="B29" s="5"/>
      <c r="C29" s="94"/>
      <c r="D29" s="5"/>
      <c r="E29" s="5"/>
      <c r="F29" s="39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  <c r="R29" s="1"/>
    </row>
    <row r="30" spans="1:18" x14ac:dyDescent="0.2">
      <c r="B30" s="5"/>
      <c r="C30" s="96">
        <f>SUM(232993347663737*10)</f>
        <v>2329933476637370</v>
      </c>
      <c r="D30" s="5"/>
      <c r="E30" s="5"/>
      <c r="F30" s="5"/>
      <c r="G30" s="5"/>
      <c r="H30" s="5"/>
      <c r="I30" s="5"/>
      <c r="J30" s="5"/>
      <c r="K30" s="5"/>
      <c r="L30" s="5"/>
      <c r="M30" s="24"/>
      <c r="N30" s="24"/>
      <c r="O30" s="24"/>
      <c r="P30" s="24"/>
      <c r="Q30" s="25"/>
      <c r="R30" s="1"/>
    </row>
    <row r="31" spans="1:18" s="1" customFormat="1" ht="11.25" x14ac:dyDescent="0.2">
      <c r="B31" s="5"/>
      <c r="C31" s="95">
        <f>+C30-C28</f>
        <v>2329933467052718</v>
      </c>
      <c r="D31" s="5"/>
      <c r="E31" s="5"/>
      <c r="F31" s="5"/>
      <c r="G31" s="5"/>
      <c r="H31" s="5"/>
      <c r="I31" s="5"/>
      <c r="J31" s="5"/>
      <c r="K31" s="5"/>
      <c r="L31" s="5"/>
      <c r="M31" s="113"/>
      <c r="N31" s="113"/>
      <c r="O31" s="113"/>
      <c r="P31" s="113"/>
      <c r="Q31" s="113"/>
    </row>
    <row r="32" spans="1:18" x14ac:dyDescent="0.2">
      <c r="A32" s="27"/>
      <c r="B32" s="28"/>
      <c r="C32" s="28"/>
      <c r="E32" s="29"/>
      <c r="F32" s="29"/>
      <c r="G32" s="29"/>
      <c r="H32" s="29"/>
      <c r="I32" s="29"/>
      <c r="K32" s="30"/>
      <c r="L32" s="31"/>
      <c r="M32" s="31"/>
      <c r="N32" s="31"/>
      <c r="O32" s="32"/>
      <c r="P32" s="28"/>
    </row>
    <row r="33" spans="1:18" x14ac:dyDescent="0.2">
      <c r="A33" s="100" t="s">
        <v>79</v>
      </c>
      <c r="B33" s="100"/>
      <c r="C33" s="33"/>
      <c r="E33" s="33"/>
      <c r="F33" s="33"/>
      <c r="G33" s="33"/>
      <c r="H33" s="33"/>
      <c r="I33" s="33"/>
      <c r="K33" s="33"/>
      <c r="L33" s="101" t="s">
        <v>58</v>
      </c>
      <c r="M33" s="101"/>
      <c r="N33" s="101"/>
      <c r="O33" s="101"/>
      <c r="P33" s="33"/>
    </row>
    <row r="34" spans="1:18" ht="35.25" customHeight="1" x14ac:dyDescent="0.2">
      <c r="A34" s="103" t="s">
        <v>80</v>
      </c>
      <c r="B34" s="103"/>
      <c r="C34" s="33"/>
      <c r="E34" s="33"/>
      <c r="F34" s="33"/>
      <c r="G34" s="33"/>
      <c r="H34" s="33"/>
      <c r="I34" s="33"/>
      <c r="K34" s="34"/>
      <c r="L34" s="102" t="s">
        <v>59</v>
      </c>
      <c r="M34" s="102"/>
      <c r="N34" s="102"/>
      <c r="O34" s="102"/>
      <c r="P34" s="97"/>
      <c r="Q34" s="97"/>
      <c r="R34" s="97"/>
    </row>
    <row r="35" spans="1:18" x14ac:dyDescent="0.2">
      <c r="E35" s="29"/>
      <c r="F35" s="29"/>
      <c r="G35" s="29"/>
      <c r="H35" s="29"/>
      <c r="I35" s="29"/>
    </row>
  </sheetData>
  <mergeCells count="19">
    <mergeCell ref="A5:P5"/>
    <mergeCell ref="A6:P6"/>
    <mergeCell ref="A7:P7"/>
    <mergeCell ref="A8:P8"/>
    <mergeCell ref="A1:P1"/>
    <mergeCell ref="A2:P2"/>
    <mergeCell ref="A3:P3"/>
    <mergeCell ref="A4:P4"/>
    <mergeCell ref="A34:B34"/>
    <mergeCell ref="L34:O34"/>
    <mergeCell ref="M31:Q31"/>
    <mergeCell ref="L33:O33"/>
    <mergeCell ref="B11:F11"/>
    <mergeCell ref="G11:K11"/>
    <mergeCell ref="L11:P11"/>
    <mergeCell ref="B12:C12"/>
    <mergeCell ref="G12:H12"/>
    <mergeCell ref="L12:M12"/>
    <mergeCell ref="A33:B33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XOCHITL</cp:lastModifiedBy>
  <cp:lastPrinted>2021-07-30T18:22:44Z</cp:lastPrinted>
  <dcterms:created xsi:type="dcterms:W3CDTF">2001-01-16T22:20:23Z</dcterms:created>
  <dcterms:modified xsi:type="dcterms:W3CDTF">2021-07-30T18:23:55Z</dcterms:modified>
</cp:coreProperties>
</file>